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Postes" sheetId="1" r:id="rId1"/>
    <sheet name="Havre" sheetId="2" r:id="rId2"/>
    <sheet name="sites DRFiP" sheetId="3" r:id="rId3"/>
  </sheets>
  <definedNames/>
  <calcPr fullCalcOnLoad="1"/>
</workbook>
</file>

<file path=xl/comments3.xml><?xml version="1.0" encoding="utf-8"?>
<comments xmlns="http://schemas.openxmlformats.org/spreadsheetml/2006/main">
  <authors>
    <author>Tr?sor Public</author>
  </authors>
  <commentList>
    <comment ref="A14" authorId="0">
      <text>
        <r>
          <rPr>
            <b/>
            <sz val="8"/>
            <rFont val="Tahoma"/>
            <family val="0"/>
          </rPr>
          <t>- 4 Agents : 
2 B : Mmes QUINIOU et GRESSENT
2 C : Mme VOCHELET et  M MAURICE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seule Mme VOCHELET va au CSP CHORUS</t>
        </r>
      </text>
    </comment>
  </commentList>
</comments>
</file>

<file path=xl/sharedStrings.xml><?xml version="1.0" encoding="utf-8"?>
<sst xmlns="http://schemas.openxmlformats.org/spreadsheetml/2006/main" count="217" uniqueCount="145">
  <si>
    <t>POSTES / SERVICES</t>
  </si>
  <si>
    <t>Pourcentage de B par poste</t>
  </si>
  <si>
    <t>à implanter 
ou à 
désimplanter</t>
  </si>
  <si>
    <t>observations</t>
  </si>
  <si>
    <t>Nouveau pourcentage de B par poste après transformation</t>
  </si>
  <si>
    <t>Effectifs 
théoriques
corrigés</t>
  </si>
  <si>
    <t>B</t>
  </si>
  <si>
    <t>C</t>
  </si>
  <si>
    <t>BARENTIN</t>
  </si>
  <si>
    <t>BLAINVILLE-CREVON</t>
  </si>
  <si>
    <t>BIHOREL-LES-ROUEN</t>
  </si>
  <si>
    <t>CAUDEBEC-EN-CAUX</t>
  </si>
  <si>
    <t>CLERES</t>
  </si>
  <si>
    <t>DARNETAL</t>
  </si>
  <si>
    <t>DEVILLE-LES-ROUEN</t>
  </si>
  <si>
    <t>DOUDEVILLE</t>
  </si>
  <si>
    <t>DUCLAIR</t>
  </si>
  <si>
    <t>ELBEUF</t>
  </si>
  <si>
    <t>GRAND-COURONNE</t>
  </si>
  <si>
    <t>MAROMME</t>
  </si>
  <si>
    <t>LE MESNIL-ESNARD</t>
  </si>
  <si>
    <t>MONTVILLE</t>
  </si>
  <si>
    <t>LE PETIT-QUEVILLY</t>
  </si>
  <si>
    <t>SIP DE ROUEN VILLE</t>
  </si>
  <si>
    <t>ROUEN MUNICIPALE</t>
  </si>
  <si>
    <t>ROUEN C.H.R</t>
  </si>
  <si>
    <t>ST-AUBIN-LES-ELBEUF</t>
  </si>
  <si>
    <t>SOTTEVILLE-LES-ROUEN</t>
  </si>
  <si>
    <t>YERVILLE</t>
  </si>
  <si>
    <t>YVETOT</t>
  </si>
  <si>
    <t>LE GRAND-QUEVILLY</t>
  </si>
  <si>
    <t>SEINE-MARITIME AMENDES</t>
  </si>
  <si>
    <t>BELLENCOMBRE</t>
  </si>
  <si>
    <t>BLANGY-SUR-BRESLE</t>
  </si>
  <si>
    <t xml:space="preserve">DIEPPE CENTRE et EST </t>
  </si>
  <si>
    <t>DIEPPE MUNICIPALE</t>
  </si>
  <si>
    <t>ENVERMEU</t>
  </si>
  <si>
    <t>EU</t>
  </si>
  <si>
    <t>SIP DE EU</t>
  </si>
  <si>
    <t>LONGUEVILLE-SUR-SCIE</t>
  </si>
  <si>
    <t xml:space="preserve">LUNERAY </t>
  </si>
  <si>
    <t>OFFRANVILLE</t>
  </si>
  <si>
    <t>TOTES</t>
  </si>
  <si>
    <t>LE TREPORT</t>
  </si>
  <si>
    <t>AUMALE</t>
  </si>
  <si>
    <t>CANY-BARVILLE</t>
  </si>
  <si>
    <t>LA FEUILLIE</t>
  </si>
  <si>
    <t>FORGES-LES-EAUX</t>
  </si>
  <si>
    <t>GOURNAY-EN-BRAY</t>
  </si>
  <si>
    <t>NEUFCHATEL-EN-BRAY</t>
  </si>
  <si>
    <t>SIP DE NEUFCHATEL</t>
  </si>
  <si>
    <t>SAINT-VALERY-EN-CAUX</t>
  </si>
  <si>
    <t>PAIERIE REGIONALE</t>
  </si>
  <si>
    <t>P. DEPARTEMENTALE</t>
  </si>
  <si>
    <t>sous-total PCNC</t>
  </si>
  <si>
    <t>ERD</t>
  </si>
  <si>
    <t>ERR Rouen</t>
  </si>
  <si>
    <t>AGENTS ENQUETEURS</t>
  </si>
  <si>
    <t>CONTR. COMMISSIONNES</t>
  </si>
  <si>
    <t>TOTAUX ROUEN / DIEPPE</t>
  </si>
  <si>
    <t xml:space="preserve">RF DU HAVRE </t>
  </si>
  <si>
    <t>BOLBEC</t>
  </si>
  <si>
    <t>SIP de BOLBEC</t>
  </si>
  <si>
    <t>CRIQUETOT-L'ESNEVAL</t>
  </si>
  <si>
    <t>SIP DE FECAMP</t>
  </si>
  <si>
    <t>FECAMP MUNICIPALE</t>
  </si>
  <si>
    <t>GODERVILLE</t>
  </si>
  <si>
    <t>HARFLEUR</t>
  </si>
  <si>
    <t>LE HAVRE IMPOTS</t>
  </si>
  <si>
    <t>FAUVILLE-EN-CAUX</t>
  </si>
  <si>
    <t>LE HAVRE MUNICIPALE</t>
  </si>
  <si>
    <t>LE HAVRE C.H.</t>
  </si>
  <si>
    <t>VALMONT</t>
  </si>
  <si>
    <t>LILLEBONNE</t>
  </si>
  <si>
    <t>MONTIVILLIERS</t>
  </si>
  <si>
    <t>ST-ROMAIN-DE-COLBOSC</t>
  </si>
  <si>
    <t>ERD Le Havre</t>
  </si>
  <si>
    <t>ERR Le Havre</t>
  </si>
  <si>
    <t>AGENT ENQUETEUR</t>
  </si>
  <si>
    <t>AGENT DE SERVICE</t>
  </si>
  <si>
    <t>TOTAUX LE HAVRE</t>
  </si>
  <si>
    <t>Observations</t>
  </si>
  <si>
    <t>DAEE</t>
  </si>
  <si>
    <t>Correspondante Sociale</t>
  </si>
  <si>
    <t>Formation professionnelle</t>
  </si>
  <si>
    <t>Cellule Qualité Comptable</t>
  </si>
  <si>
    <t>DI Métiers traditionnels</t>
  </si>
  <si>
    <t>DI Nvx métiers A.U et Divers</t>
  </si>
  <si>
    <t>SOUS TOTAL D.I.</t>
  </si>
  <si>
    <t>TOTAUX DEPARTEMENT</t>
  </si>
  <si>
    <t>TOTAUX HORS DI</t>
  </si>
  <si>
    <t>Implantés 2010</t>
  </si>
  <si>
    <t>variation</t>
  </si>
  <si>
    <t>Le Havre</t>
  </si>
  <si>
    <t>Total hors DI</t>
  </si>
  <si>
    <t>Pôle gestion publique</t>
  </si>
  <si>
    <t>Comptabilité de l'Etat</t>
  </si>
  <si>
    <t>Compta du recouvrement</t>
  </si>
  <si>
    <t>et Liaison recouvrement</t>
  </si>
  <si>
    <t>Dépense de l'Etat</t>
  </si>
  <si>
    <t xml:space="preserve">Dépôts de fonds </t>
  </si>
  <si>
    <t>et CDC</t>
  </si>
  <si>
    <t>Liaison rémunérations</t>
  </si>
  <si>
    <t>Pensions</t>
  </si>
  <si>
    <t>Produits divers</t>
  </si>
  <si>
    <t>Pôle pilotage et ressources</t>
  </si>
  <si>
    <t>Agents de service</t>
  </si>
  <si>
    <t>Budget, immobilier, logistique</t>
  </si>
  <si>
    <t>Ressources humaines</t>
  </si>
  <si>
    <t>Secrétariat et accueil</t>
  </si>
  <si>
    <t>Pôle gestion fiscale</t>
  </si>
  <si>
    <t>Contentieux du recouvrement</t>
  </si>
  <si>
    <t>Contrôle de la redevance</t>
  </si>
  <si>
    <t>Autres</t>
  </si>
  <si>
    <t>Contrôle financier régional</t>
  </si>
  <si>
    <t>Dactylocodeuse et AT</t>
  </si>
  <si>
    <t>Façonnage</t>
  </si>
  <si>
    <t xml:space="preserve">SOUS TOTAL </t>
  </si>
  <si>
    <t>TOTAL du siège</t>
  </si>
  <si>
    <t>SIP DIEPPE</t>
  </si>
  <si>
    <t>Effectifs 
théoriques au
31/12/2010</t>
  </si>
  <si>
    <t>Implantés 2011</t>
  </si>
  <si>
    <t>Rouen Dieppe</t>
  </si>
  <si>
    <t>RF (dt agent service</t>
  </si>
  <si>
    <t>DRFiP hors DI</t>
  </si>
  <si>
    <t>arrt Rouen Dieppe</t>
  </si>
  <si>
    <t>arrt Havre (dt RF)</t>
  </si>
  <si>
    <t>DRFiP</t>
  </si>
  <si>
    <t>Total</t>
  </si>
  <si>
    <t>Cible</t>
  </si>
  <si>
    <t>SIP DE ROUEN EST</t>
  </si>
  <si>
    <t xml:space="preserve">SIP ELBEUF </t>
  </si>
  <si>
    <t>SIP YVETOT</t>
  </si>
  <si>
    <t>Pôle recouvrement spécialisé</t>
  </si>
  <si>
    <t>Animation du recouvrement</t>
  </si>
  <si>
    <t>CHORUS service facturier</t>
  </si>
  <si>
    <t>CHORUS - CSP</t>
  </si>
  <si>
    <t>CEPL
CEPL ANIMATION</t>
  </si>
  <si>
    <t>Gardien veilleur</t>
  </si>
  <si>
    <t>transformation</t>
  </si>
  <si>
    <t xml:space="preserve">Tansformation de 9 emplois de C en B </t>
  </si>
  <si>
    <t>et suppression d'un emploi de B suite à création d'un emploi de RP à Rouen Municipale</t>
  </si>
  <si>
    <t>CTP déc. 2010</t>
  </si>
  <si>
    <r>
      <t>CTP 12/10 +</t>
    </r>
    <r>
      <rPr>
        <sz val="10"/>
        <color indexed="12"/>
        <rFont val="Arial"/>
        <family val="2"/>
      </rPr>
      <t xml:space="preserve"> transform.</t>
    </r>
  </si>
  <si>
    <t>Renfort site J Moulin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</si>
</sst>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 ;[Red]\-0.0\ "/>
    <numFmt numFmtId="165" formatCode="0.0"/>
    <numFmt numFmtId="166" formatCode="0_ ;[Red]\-0\ "/>
    <numFmt numFmtId="167" formatCode="#,##0.0_ ;[Red]\-#,##0.0\ "/>
  </numFmts>
  <fonts count="17">
    <font>
      <sz val="10"/>
      <name val="Arial"/>
      <family val="0"/>
    </font>
    <font>
      <b/>
      <sz val="11"/>
      <name val="Times New Roman"/>
      <family val="1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10" fontId="0" fillId="0" borderId="1" xfId="0" applyNumberForma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0" fontId="0" fillId="3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horizontal="center" vertical="center"/>
      <protection/>
    </xf>
    <xf numFmtId="10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Font="1" applyAlignment="1">
      <alignment/>
    </xf>
    <xf numFmtId="0" fontId="5" fillId="2" borderId="1" xfId="0" applyFont="1" applyFill="1" applyBorder="1" applyAlignment="1" applyProtection="1">
      <alignment horizontal="center" vertical="center"/>
      <protection/>
    </xf>
    <xf numFmtId="167" fontId="5" fillId="0" borderId="1" xfId="0" applyNumberFormat="1" applyFont="1" applyBorder="1" applyAlignment="1" applyProtection="1">
      <alignment horizontal="center" vertical="center"/>
      <protection/>
    </xf>
    <xf numFmtId="167" fontId="5" fillId="3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9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 vertical="center"/>
      <protection/>
    </xf>
    <xf numFmtId="10" fontId="5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  <protection/>
    </xf>
    <xf numFmtId="10" fontId="5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 applyProtection="1">
      <alignment horizontal="center" vertical="center"/>
      <protection/>
    </xf>
    <xf numFmtId="165" fontId="4" fillId="4" borderId="1" xfId="0" applyNumberFormat="1" applyFont="1" applyFill="1" applyBorder="1" applyAlignment="1" applyProtection="1">
      <alignment horizontal="center" vertical="center"/>
      <protection/>
    </xf>
    <xf numFmtId="164" fontId="5" fillId="5" borderId="1" xfId="0" applyNumberFormat="1" applyFont="1" applyFill="1" applyBorder="1" applyAlignment="1" applyProtection="1">
      <alignment horizontal="center" vertical="center"/>
      <protection/>
    </xf>
    <xf numFmtId="10" fontId="5" fillId="5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0" fontId="5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 applyProtection="1">
      <alignment horizontal="center" vertical="center"/>
      <protection/>
    </xf>
    <xf numFmtId="164" fontId="5" fillId="3" borderId="1" xfId="0" applyNumberFormat="1" applyFont="1" applyFill="1" applyBorder="1" applyAlignment="1">
      <alignment horizontal="center"/>
    </xf>
    <xf numFmtId="10" fontId="5" fillId="3" borderId="1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/>
      <protection/>
    </xf>
    <xf numFmtId="164" fontId="5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0" fontId="5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5" borderId="1" xfId="0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3" borderId="1" xfId="0" applyFill="1" applyBorder="1" applyAlignment="1">
      <alignment horizontal="left"/>
    </xf>
    <xf numFmtId="0" fontId="0" fillId="0" borderId="6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165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70</xdr:row>
      <xdr:rowOff>47625</xdr:rowOff>
    </xdr:from>
    <xdr:to>
      <xdr:col>1</xdr:col>
      <xdr:colOff>400050</xdr:colOff>
      <xdr:row>71</xdr:row>
      <xdr:rowOff>76200</xdr:rowOff>
    </xdr:to>
    <xdr:sp>
      <xdr:nvSpPr>
        <xdr:cNvPr id="1" name="Line 3"/>
        <xdr:cNvSpPr>
          <a:spLocks/>
        </xdr:cNvSpPr>
      </xdr:nvSpPr>
      <xdr:spPr>
        <a:xfrm>
          <a:off x="1828800" y="12201525"/>
          <a:ext cx="276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workbookViewId="0" topLeftCell="A1">
      <selection activeCell="A1" sqref="A1:IV1"/>
    </sheetView>
  </sheetViews>
  <sheetFormatPr defaultColWidth="11.421875" defaultRowHeight="12.75"/>
  <cols>
    <col min="1" max="1" width="26.28125" style="0" customWidth="1"/>
    <col min="2" max="3" width="6.28125" style="17" customWidth="1"/>
    <col min="4" max="4" width="11.421875" style="18" customWidth="1"/>
    <col min="5" max="5" width="7.00390625" style="18" customWidth="1"/>
    <col min="6" max="6" width="6.00390625" style="18" customWidth="1"/>
    <col min="7" max="7" width="19.7109375" style="18" customWidth="1"/>
    <col min="8" max="8" width="12.421875" style="0" customWidth="1"/>
    <col min="9" max="9" width="11.57421875" style="17" customWidth="1"/>
    <col min="10" max="10" width="6.140625" style="17" customWidth="1"/>
  </cols>
  <sheetData>
    <row r="2" spans="1:10" ht="12.75">
      <c r="A2" s="129" t="s">
        <v>0</v>
      </c>
      <c r="B2" s="128" t="s">
        <v>120</v>
      </c>
      <c r="C2" s="128"/>
      <c r="D2" s="127" t="s">
        <v>1</v>
      </c>
      <c r="E2" s="127" t="s">
        <v>2</v>
      </c>
      <c r="F2" s="130"/>
      <c r="G2" s="127" t="s">
        <v>3</v>
      </c>
      <c r="H2" s="127" t="s">
        <v>4</v>
      </c>
      <c r="I2" s="128" t="s">
        <v>5</v>
      </c>
      <c r="J2" s="128"/>
    </row>
    <row r="3" spans="1:10" ht="25.5" customHeight="1">
      <c r="A3" s="129"/>
      <c r="B3" s="128"/>
      <c r="C3" s="128"/>
      <c r="D3" s="127"/>
      <c r="E3" s="130"/>
      <c r="F3" s="130"/>
      <c r="G3" s="127"/>
      <c r="H3" s="127"/>
      <c r="I3" s="128"/>
      <c r="J3" s="128"/>
    </row>
    <row r="4" spans="1:10" ht="30.75" customHeight="1">
      <c r="A4" s="129"/>
      <c r="B4" s="1" t="s">
        <v>6</v>
      </c>
      <c r="C4" s="1" t="s">
        <v>7</v>
      </c>
      <c r="D4" s="127"/>
      <c r="E4" s="2" t="s">
        <v>6</v>
      </c>
      <c r="F4" s="2" t="s">
        <v>7</v>
      </c>
      <c r="G4" s="127"/>
      <c r="H4" s="127"/>
      <c r="I4" s="1" t="s">
        <v>6</v>
      </c>
      <c r="J4" s="1" t="s">
        <v>7</v>
      </c>
    </row>
    <row r="5" spans="1:10" ht="12.75">
      <c r="A5" s="94" t="s">
        <v>8</v>
      </c>
      <c r="B5" s="3">
        <v>5</v>
      </c>
      <c r="C5" s="3">
        <v>3</v>
      </c>
      <c r="D5" s="4">
        <f>(B5/(B5+C5))</f>
        <v>0.625</v>
      </c>
      <c r="E5" s="112">
        <v>1</v>
      </c>
      <c r="F5" s="112">
        <v>-1</v>
      </c>
      <c r="G5" s="113" t="s">
        <v>139</v>
      </c>
      <c r="H5" s="6">
        <f>I5/(I5+J5)</f>
        <v>0.75</v>
      </c>
      <c r="I5" s="3">
        <f>B5+E5</f>
        <v>6</v>
      </c>
      <c r="J5" s="3">
        <f>C5+F5</f>
        <v>2</v>
      </c>
    </row>
    <row r="6" spans="1:10" ht="12.75">
      <c r="A6" s="94" t="s">
        <v>9</v>
      </c>
      <c r="B6" s="3">
        <v>2</v>
      </c>
      <c r="C6" s="3">
        <v>1.5</v>
      </c>
      <c r="D6" s="4">
        <f>(B6/(B6+C6))</f>
        <v>0.5714285714285714</v>
      </c>
      <c r="E6" s="5"/>
      <c r="F6" s="5"/>
      <c r="G6" s="116"/>
      <c r="H6" s="6">
        <f>I6/(I6+J6)</f>
        <v>0.5714285714285714</v>
      </c>
      <c r="I6" s="3">
        <f aca="true" t="shared" si="0" ref="I6:J61">B6+E6</f>
        <v>2</v>
      </c>
      <c r="J6" s="3">
        <f t="shared" si="0"/>
        <v>1.5</v>
      </c>
    </row>
    <row r="7" spans="1:10" ht="12.75">
      <c r="A7" s="94" t="s">
        <v>10</v>
      </c>
      <c r="B7" s="3">
        <v>3</v>
      </c>
      <c r="C7" s="3">
        <v>2.5</v>
      </c>
      <c r="D7" s="4">
        <f aca="true" t="shared" si="1" ref="D7:D62">(B7/(B7+C7))</f>
        <v>0.5454545454545454</v>
      </c>
      <c r="E7" s="5"/>
      <c r="F7" s="5"/>
      <c r="G7" s="116"/>
      <c r="H7" s="6">
        <f>I7/(I7+J7)</f>
        <v>0.5454545454545454</v>
      </c>
      <c r="I7" s="3">
        <f t="shared" si="0"/>
        <v>3</v>
      </c>
      <c r="J7" s="3">
        <f t="shared" si="0"/>
        <v>2.5</v>
      </c>
    </row>
    <row r="8" spans="1:10" ht="12.75">
      <c r="A8" s="94" t="s">
        <v>11</v>
      </c>
      <c r="B8" s="3">
        <v>3</v>
      </c>
      <c r="C8" s="3">
        <v>2</v>
      </c>
      <c r="D8" s="4">
        <f t="shared" si="1"/>
        <v>0.6</v>
      </c>
      <c r="E8" s="5"/>
      <c r="F8" s="5"/>
      <c r="G8" s="116"/>
      <c r="H8" s="6">
        <f aca="true" t="shared" si="2" ref="H8:H59">I8/(I8+J8)</f>
        <v>0.6</v>
      </c>
      <c r="I8" s="3">
        <f t="shared" si="0"/>
        <v>3</v>
      </c>
      <c r="J8" s="3">
        <f t="shared" si="0"/>
        <v>2</v>
      </c>
    </row>
    <row r="9" spans="1:10" ht="12.75">
      <c r="A9" s="94" t="s">
        <v>12</v>
      </c>
      <c r="B9" s="3">
        <v>2</v>
      </c>
      <c r="C9" s="3">
        <v>3</v>
      </c>
      <c r="D9" s="4">
        <f t="shared" si="1"/>
        <v>0.4</v>
      </c>
      <c r="E9" s="5"/>
      <c r="F9" s="5"/>
      <c r="G9" s="116"/>
      <c r="H9" s="6">
        <f t="shared" si="2"/>
        <v>0.4</v>
      </c>
      <c r="I9" s="3">
        <f t="shared" si="0"/>
        <v>2</v>
      </c>
      <c r="J9" s="3">
        <f>C9+F9</f>
        <v>3</v>
      </c>
    </row>
    <row r="10" spans="1:10" ht="12.75">
      <c r="A10" s="96" t="s">
        <v>13</v>
      </c>
      <c r="B10" s="3">
        <v>2</v>
      </c>
      <c r="C10" s="3">
        <v>2.5</v>
      </c>
      <c r="D10" s="4">
        <f t="shared" si="1"/>
        <v>0.4444444444444444</v>
      </c>
      <c r="E10" s="112">
        <v>1</v>
      </c>
      <c r="F10" s="5"/>
      <c r="G10" s="116" t="s">
        <v>143</v>
      </c>
      <c r="H10" s="6">
        <f t="shared" si="2"/>
        <v>0.5454545454545454</v>
      </c>
      <c r="I10" s="3">
        <f t="shared" si="0"/>
        <v>3</v>
      </c>
      <c r="J10" s="3">
        <f>C10+F10</f>
        <v>2.5</v>
      </c>
    </row>
    <row r="11" spans="1:10" ht="12.75">
      <c r="A11" s="94" t="s">
        <v>14</v>
      </c>
      <c r="B11" s="3">
        <v>6</v>
      </c>
      <c r="C11" s="3">
        <v>5</v>
      </c>
      <c r="D11" s="4">
        <f t="shared" si="1"/>
        <v>0.5454545454545454</v>
      </c>
      <c r="E11" s="5"/>
      <c r="F11" s="5"/>
      <c r="G11" s="116"/>
      <c r="H11" s="6">
        <f t="shared" si="2"/>
        <v>0.5454545454545454</v>
      </c>
      <c r="I11" s="3">
        <f t="shared" si="0"/>
        <v>6</v>
      </c>
      <c r="J11" s="3">
        <f t="shared" si="0"/>
        <v>5</v>
      </c>
    </row>
    <row r="12" spans="1:10" ht="12.75">
      <c r="A12" s="94" t="s">
        <v>15</v>
      </c>
      <c r="B12" s="3">
        <v>1</v>
      </c>
      <c r="C12" s="3">
        <v>2</v>
      </c>
      <c r="D12" s="4">
        <f t="shared" si="1"/>
        <v>0.3333333333333333</v>
      </c>
      <c r="E12" s="5"/>
      <c r="F12" s="5"/>
      <c r="G12" s="116"/>
      <c r="H12" s="6">
        <f t="shared" si="2"/>
        <v>0.3333333333333333</v>
      </c>
      <c r="I12" s="3">
        <f t="shared" si="0"/>
        <v>1</v>
      </c>
      <c r="J12" s="3">
        <f t="shared" si="0"/>
        <v>2</v>
      </c>
    </row>
    <row r="13" spans="1:10" ht="12.75">
      <c r="A13" s="94" t="s">
        <v>16</v>
      </c>
      <c r="B13" s="3">
        <v>3</v>
      </c>
      <c r="C13" s="3">
        <v>3</v>
      </c>
      <c r="D13" s="4">
        <f t="shared" si="1"/>
        <v>0.5</v>
      </c>
      <c r="E13" s="112">
        <v>1</v>
      </c>
      <c r="F13" s="112">
        <v>-1</v>
      </c>
      <c r="G13" s="113" t="s">
        <v>139</v>
      </c>
      <c r="H13" s="6">
        <f t="shared" si="2"/>
        <v>0.6666666666666666</v>
      </c>
      <c r="I13" s="3">
        <f t="shared" si="0"/>
        <v>4</v>
      </c>
      <c r="J13" s="3">
        <f t="shared" si="0"/>
        <v>2</v>
      </c>
    </row>
    <row r="14" spans="1:10" ht="12.75">
      <c r="A14" s="94" t="s">
        <v>17</v>
      </c>
      <c r="B14" s="3">
        <v>13</v>
      </c>
      <c r="C14" s="3">
        <v>8</v>
      </c>
      <c r="D14" s="4">
        <f t="shared" si="1"/>
        <v>0.6190476190476191</v>
      </c>
      <c r="E14" s="5"/>
      <c r="F14" s="5">
        <v>-0.5</v>
      </c>
      <c r="G14" s="116" t="s">
        <v>142</v>
      </c>
      <c r="H14" s="6">
        <f t="shared" si="2"/>
        <v>0.6341463414634146</v>
      </c>
      <c r="I14" s="3">
        <f t="shared" si="0"/>
        <v>13</v>
      </c>
      <c r="J14" s="3">
        <f t="shared" si="0"/>
        <v>7.5</v>
      </c>
    </row>
    <row r="15" spans="1:10" ht="12.75">
      <c r="A15" s="94" t="s">
        <v>131</v>
      </c>
      <c r="B15" s="3">
        <v>3</v>
      </c>
      <c r="C15" s="3">
        <v>1</v>
      </c>
      <c r="D15" s="4">
        <f t="shared" si="1"/>
        <v>0.75</v>
      </c>
      <c r="E15" s="112">
        <v>1</v>
      </c>
      <c r="F15" s="112">
        <v>-1</v>
      </c>
      <c r="G15" s="113" t="s">
        <v>139</v>
      </c>
      <c r="H15" s="6">
        <f t="shared" si="2"/>
        <v>1</v>
      </c>
      <c r="I15" s="3">
        <f t="shared" si="0"/>
        <v>4</v>
      </c>
      <c r="J15" s="3">
        <f t="shared" si="0"/>
        <v>0</v>
      </c>
    </row>
    <row r="16" spans="1:10" ht="12.75">
      <c r="A16" s="95" t="s">
        <v>18</v>
      </c>
      <c r="B16" s="3">
        <v>3</v>
      </c>
      <c r="C16" s="3">
        <v>2.5</v>
      </c>
      <c r="D16" s="4">
        <f t="shared" si="1"/>
        <v>0.5454545454545454</v>
      </c>
      <c r="E16" s="5"/>
      <c r="F16" s="5"/>
      <c r="G16" s="116"/>
      <c r="H16" s="6">
        <f t="shared" si="2"/>
        <v>0.5454545454545454</v>
      </c>
      <c r="I16" s="3">
        <f t="shared" si="0"/>
        <v>3</v>
      </c>
      <c r="J16" s="3">
        <f t="shared" si="0"/>
        <v>2.5</v>
      </c>
    </row>
    <row r="17" spans="1:10" ht="12.75">
      <c r="A17" s="94" t="s">
        <v>19</v>
      </c>
      <c r="B17" s="3">
        <v>4</v>
      </c>
      <c r="C17" s="3">
        <v>4</v>
      </c>
      <c r="D17" s="4">
        <f t="shared" si="1"/>
        <v>0.5</v>
      </c>
      <c r="E17" s="5"/>
      <c r="F17" s="5"/>
      <c r="G17" s="116"/>
      <c r="H17" s="6">
        <f t="shared" si="2"/>
        <v>0.5</v>
      </c>
      <c r="I17" s="3">
        <f t="shared" si="0"/>
        <v>4</v>
      </c>
      <c r="J17" s="3">
        <f t="shared" si="0"/>
        <v>4</v>
      </c>
    </row>
    <row r="18" spans="1:10" ht="12.75">
      <c r="A18" s="94" t="s">
        <v>20</v>
      </c>
      <c r="B18" s="3">
        <v>3</v>
      </c>
      <c r="C18" s="3">
        <v>3.5</v>
      </c>
      <c r="D18" s="4">
        <f t="shared" si="1"/>
        <v>0.46153846153846156</v>
      </c>
      <c r="E18" s="5"/>
      <c r="F18" s="5"/>
      <c r="G18" s="116"/>
      <c r="H18" s="6">
        <f t="shared" si="2"/>
        <v>0.46153846153846156</v>
      </c>
      <c r="I18" s="3">
        <f t="shared" si="0"/>
        <v>3</v>
      </c>
      <c r="J18" s="3">
        <f t="shared" si="0"/>
        <v>3.5</v>
      </c>
    </row>
    <row r="19" spans="1:10" ht="12.75">
      <c r="A19" s="94" t="s">
        <v>21</v>
      </c>
      <c r="B19" s="3">
        <v>2</v>
      </c>
      <c r="C19" s="3">
        <v>1</v>
      </c>
      <c r="D19" s="4">
        <f t="shared" si="1"/>
        <v>0.6666666666666666</v>
      </c>
      <c r="E19" s="5"/>
      <c r="F19" s="5"/>
      <c r="G19" s="116"/>
      <c r="H19" s="6">
        <f t="shared" si="2"/>
        <v>0.6666666666666666</v>
      </c>
      <c r="I19" s="3">
        <f t="shared" si="0"/>
        <v>2</v>
      </c>
      <c r="J19" s="3">
        <f t="shared" si="0"/>
        <v>1</v>
      </c>
    </row>
    <row r="20" spans="1:10" ht="12.75">
      <c r="A20" s="94" t="s">
        <v>22</v>
      </c>
      <c r="B20" s="3">
        <v>4</v>
      </c>
      <c r="C20" s="3">
        <v>1</v>
      </c>
      <c r="D20" s="4">
        <f t="shared" si="1"/>
        <v>0.8</v>
      </c>
      <c r="E20" s="5"/>
      <c r="F20" s="5"/>
      <c r="G20" s="116"/>
      <c r="H20" s="6">
        <f t="shared" si="2"/>
        <v>0.8</v>
      </c>
      <c r="I20" s="3">
        <f t="shared" si="0"/>
        <v>4</v>
      </c>
      <c r="J20" s="3">
        <f t="shared" si="0"/>
        <v>1</v>
      </c>
    </row>
    <row r="21" spans="1:10" ht="12.75">
      <c r="A21" s="96" t="s">
        <v>23</v>
      </c>
      <c r="B21" s="3">
        <v>7</v>
      </c>
      <c r="C21" s="3">
        <v>4</v>
      </c>
      <c r="D21" s="6">
        <f t="shared" si="1"/>
        <v>0.6363636363636364</v>
      </c>
      <c r="E21" s="112">
        <v>2</v>
      </c>
      <c r="F21" s="112">
        <v>-2</v>
      </c>
      <c r="G21" s="113" t="s">
        <v>139</v>
      </c>
      <c r="H21" s="6">
        <f t="shared" si="2"/>
        <v>0.8181818181818182</v>
      </c>
      <c r="I21" s="3">
        <f t="shared" si="0"/>
        <v>9</v>
      </c>
      <c r="J21" s="3">
        <f t="shared" si="0"/>
        <v>2</v>
      </c>
    </row>
    <row r="22" spans="1:10" ht="12.75">
      <c r="A22" s="96" t="s">
        <v>130</v>
      </c>
      <c r="B22" s="3">
        <v>2</v>
      </c>
      <c r="C22" s="3">
        <v>0</v>
      </c>
      <c r="D22" s="6">
        <f t="shared" si="1"/>
        <v>1</v>
      </c>
      <c r="E22" s="5"/>
      <c r="F22" s="5"/>
      <c r="G22" s="117"/>
      <c r="H22" s="6">
        <f t="shared" si="2"/>
        <v>1</v>
      </c>
      <c r="I22" s="3">
        <f>B22+E22</f>
        <v>2</v>
      </c>
      <c r="J22" s="3">
        <f>C22+F22</f>
        <v>0</v>
      </c>
    </row>
    <row r="23" spans="1:10" ht="12.75">
      <c r="A23" s="95" t="s">
        <v>24</v>
      </c>
      <c r="B23" s="3">
        <v>10</v>
      </c>
      <c r="C23" s="3">
        <v>26</v>
      </c>
      <c r="D23" s="4">
        <f t="shared" si="1"/>
        <v>0.2777777777777778</v>
      </c>
      <c r="E23" s="5"/>
      <c r="F23" s="5">
        <v>-1</v>
      </c>
      <c r="G23" s="116" t="s">
        <v>142</v>
      </c>
      <c r="H23" s="6">
        <f t="shared" si="2"/>
        <v>0.2857142857142857</v>
      </c>
      <c r="I23" s="3">
        <f t="shared" si="0"/>
        <v>10</v>
      </c>
      <c r="J23" s="3">
        <f t="shared" si="0"/>
        <v>25</v>
      </c>
    </row>
    <row r="24" spans="1:10" ht="12.75">
      <c r="A24" s="95" t="s">
        <v>25</v>
      </c>
      <c r="B24" s="3">
        <v>14</v>
      </c>
      <c r="C24" s="3">
        <v>14</v>
      </c>
      <c r="D24" s="4">
        <f t="shared" si="1"/>
        <v>0.5</v>
      </c>
      <c r="E24" s="7"/>
      <c r="F24" s="5"/>
      <c r="G24" s="116"/>
      <c r="H24" s="6">
        <f t="shared" si="2"/>
        <v>0.5</v>
      </c>
      <c r="I24" s="3">
        <f t="shared" si="0"/>
        <v>14</v>
      </c>
      <c r="J24" s="3">
        <f t="shared" si="0"/>
        <v>14</v>
      </c>
    </row>
    <row r="25" spans="1:10" ht="12.75">
      <c r="A25" s="95" t="s">
        <v>26</v>
      </c>
      <c r="B25" s="3">
        <v>2</v>
      </c>
      <c r="C25" s="3">
        <v>3</v>
      </c>
      <c r="D25" s="4">
        <f t="shared" si="1"/>
        <v>0.4</v>
      </c>
      <c r="E25" s="7"/>
      <c r="F25" s="5"/>
      <c r="G25" s="116"/>
      <c r="H25" s="6">
        <f t="shared" si="2"/>
        <v>0.4</v>
      </c>
      <c r="I25" s="3">
        <f t="shared" si="0"/>
        <v>2</v>
      </c>
      <c r="J25" s="3">
        <f t="shared" si="0"/>
        <v>3</v>
      </c>
    </row>
    <row r="26" spans="1:10" ht="12.75">
      <c r="A26" s="95" t="s">
        <v>27</v>
      </c>
      <c r="B26" s="3">
        <v>10</v>
      </c>
      <c r="C26" s="3">
        <v>9</v>
      </c>
      <c r="D26" s="4">
        <f t="shared" si="1"/>
        <v>0.5263157894736842</v>
      </c>
      <c r="E26" s="7"/>
      <c r="F26" s="5">
        <v>-0.5</v>
      </c>
      <c r="G26" s="116" t="s">
        <v>142</v>
      </c>
      <c r="H26" s="6">
        <f t="shared" si="2"/>
        <v>0.5405405405405406</v>
      </c>
      <c r="I26" s="3">
        <f t="shared" si="0"/>
        <v>10</v>
      </c>
      <c r="J26" s="3">
        <f t="shared" si="0"/>
        <v>8.5</v>
      </c>
    </row>
    <row r="27" spans="1:10" ht="12.75">
      <c r="A27" s="94" t="s">
        <v>28</v>
      </c>
      <c r="B27" s="3">
        <v>2</v>
      </c>
      <c r="C27" s="3">
        <v>1</v>
      </c>
      <c r="D27" s="4">
        <f t="shared" si="1"/>
        <v>0.6666666666666666</v>
      </c>
      <c r="E27" s="7"/>
      <c r="F27" s="5"/>
      <c r="G27" s="116"/>
      <c r="H27" s="6">
        <f t="shared" si="2"/>
        <v>0.6666666666666666</v>
      </c>
      <c r="I27" s="3">
        <f t="shared" si="0"/>
        <v>2</v>
      </c>
      <c r="J27" s="3">
        <f t="shared" si="0"/>
        <v>1</v>
      </c>
    </row>
    <row r="28" spans="1:10" ht="12.75">
      <c r="A28" s="94" t="s">
        <v>29</v>
      </c>
      <c r="B28" s="3">
        <v>3</v>
      </c>
      <c r="C28" s="3">
        <v>3</v>
      </c>
      <c r="D28" s="4">
        <f t="shared" si="1"/>
        <v>0.5</v>
      </c>
      <c r="E28" s="7"/>
      <c r="F28" s="5"/>
      <c r="G28" s="116"/>
      <c r="H28" s="6">
        <f t="shared" si="2"/>
        <v>0.5</v>
      </c>
      <c r="I28" s="3">
        <f t="shared" si="0"/>
        <v>3</v>
      </c>
      <c r="J28" s="3">
        <f t="shared" si="0"/>
        <v>3</v>
      </c>
    </row>
    <row r="29" spans="1:10" ht="12.75">
      <c r="A29" s="94" t="s">
        <v>132</v>
      </c>
      <c r="B29" s="3">
        <v>0</v>
      </c>
      <c r="C29" s="3">
        <v>2</v>
      </c>
      <c r="D29" s="4">
        <f t="shared" si="1"/>
        <v>0</v>
      </c>
      <c r="E29" s="7"/>
      <c r="F29" s="5"/>
      <c r="G29" s="116"/>
      <c r="H29" s="6">
        <f>I29/(I29+J29)</f>
        <v>0</v>
      </c>
      <c r="I29" s="3">
        <f>B29+E29</f>
        <v>0</v>
      </c>
      <c r="J29" s="3">
        <f>C29+F29</f>
        <v>2</v>
      </c>
    </row>
    <row r="30" spans="1:10" ht="12.75">
      <c r="A30" s="97" t="s">
        <v>30</v>
      </c>
      <c r="B30" s="3">
        <v>3</v>
      </c>
      <c r="C30" s="3">
        <v>3</v>
      </c>
      <c r="D30" s="4">
        <f>(B30/(B30+C30))</f>
        <v>0.5</v>
      </c>
      <c r="E30" s="7"/>
      <c r="F30" s="7"/>
      <c r="G30" s="116"/>
      <c r="H30" s="6">
        <f>I30/(I30+J30)</f>
        <v>0.5</v>
      </c>
      <c r="I30" s="3">
        <f t="shared" si="0"/>
        <v>3</v>
      </c>
      <c r="J30" s="3">
        <f t="shared" si="0"/>
        <v>3</v>
      </c>
    </row>
    <row r="31" spans="1:10" ht="12.75">
      <c r="A31" s="94" t="s">
        <v>31</v>
      </c>
      <c r="B31" s="3">
        <v>6</v>
      </c>
      <c r="C31" s="3">
        <v>5</v>
      </c>
      <c r="D31" s="4">
        <f t="shared" si="1"/>
        <v>0.5454545454545454</v>
      </c>
      <c r="E31" s="7"/>
      <c r="F31" s="7"/>
      <c r="G31" s="116"/>
      <c r="H31" s="6">
        <f t="shared" si="2"/>
        <v>0.5454545454545454</v>
      </c>
      <c r="I31" s="3">
        <f t="shared" si="0"/>
        <v>6</v>
      </c>
      <c r="J31" s="3">
        <f t="shared" si="0"/>
        <v>5</v>
      </c>
    </row>
    <row r="32" spans="1:10" ht="12.75">
      <c r="A32" s="94" t="s">
        <v>32</v>
      </c>
      <c r="B32" s="3">
        <v>2</v>
      </c>
      <c r="C32" s="3">
        <v>2</v>
      </c>
      <c r="D32" s="4">
        <f t="shared" si="1"/>
        <v>0.5</v>
      </c>
      <c r="E32" s="7"/>
      <c r="F32" s="7"/>
      <c r="G32" s="116"/>
      <c r="H32" s="6">
        <f t="shared" si="2"/>
        <v>0.5</v>
      </c>
      <c r="I32" s="3">
        <f t="shared" si="0"/>
        <v>2</v>
      </c>
      <c r="J32" s="3">
        <f t="shared" si="0"/>
        <v>2</v>
      </c>
    </row>
    <row r="33" spans="1:10" ht="12.75">
      <c r="A33" s="94" t="s">
        <v>33</v>
      </c>
      <c r="B33" s="3">
        <v>2</v>
      </c>
      <c r="C33" s="3">
        <v>2</v>
      </c>
      <c r="D33" s="4">
        <f t="shared" si="1"/>
        <v>0.5</v>
      </c>
      <c r="E33" s="7"/>
      <c r="F33" s="7"/>
      <c r="G33" s="116"/>
      <c r="H33" s="6">
        <f t="shared" si="2"/>
        <v>0.5</v>
      </c>
      <c r="I33" s="3">
        <f t="shared" si="0"/>
        <v>2</v>
      </c>
      <c r="J33" s="3">
        <f t="shared" si="0"/>
        <v>2</v>
      </c>
    </row>
    <row r="34" spans="1:10" ht="12.75">
      <c r="A34" s="95" t="s">
        <v>34</v>
      </c>
      <c r="B34" s="3">
        <v>4</v>
      </c>
      <c r="C34" s="3">
        <v>2</v>
      </c>
      <c r="D34" s="4">
        <f t="shared" si="1"/>
        <v>0.6666666666666666</v>
      </c>
      <c r="E34" s="7">
        <v>-4</v>
      </c>
      <c r="F34" s="7">
        <v>-2</v>
      </c>
      <c r="G34" s="116"/>
      <c r="H34" s="6"/>
      <c r="I34" s="3">
        <f t="shared" si="0"/>
        <v>0</v>
      </c>
      <c r="J34" s="3">
        <f t="shared" si="0"/>
        <v>0</v>
      </c>
    </row>
    <row r="35" spans="1:10" ht="12.75">
      <c r="A35" s="95" t="s">
        <v>35</v>
      </c>
      <c r="B35" s="3">
        <v>8</v>
      </c>
      <c r="C35" s="3">
        <v>5</v>
      </c>
      <c r="D35" s="4">
        <f t="shared" si="1"/>
        <v>0.6153846153846154</v>
      </c>
      <c r="E35" s="7">
        <v>1</v>
      </c>
      <c r="F35" s="7">
        <v>1</v>
      </c>
      <c r="G35" s="116"/>
      <c r="H35" s="6">
        <f t="shared" si="2"/>
        <v>0.6</v>
      </c>
      <c r="I35" s="3">
        <f t="shared" si="0"/>
        <v>9</v>
      </c>
      <c r="J35" s="3">
        <f t="shared" si="0"/>
        <v>6</v>
      </c>
    </row>
    <row r="36" spans="1:10" ht="12.75">
      <c r="A36" s="95" t="s">
        <v>119</v>
      </c>
      <c r="B36" s="3">
        <v>0</v>
      </c>
      <c r="C36" s="3">
        <v>0</v>
      </c>
      <c r="D36" s="4"/>
      <c r="E36" s="7">
        <v>3</v>
      </c>
      <c r="F36" s="7">
        <v>2</v>
      </c>
      <c r="G36" s="116"/>
      <c r="H36" s="6">
        <f t="shared" si="2"/>
        <v>0.6</v>
      </c>
      <c r="I36" s="3">
        <f>B36+E36</f>
        <v>3</v>
      </c>
      <c r="J36" s="3">
        <f>C36+F36</f>
        <v>2</v>
      </c>
    </row>
    <row r="37" spans="1:10" ht="12.75">
      <c r="A37" s="95" t="s">
        <v>36</v>
      </c>
      <c r="B37" s="3">
        <v>2</v>
      </c>
      <c r="C37" s="3">
        <v>1</v>
      </c>
      <c r="D37" s="4">
        <f t="shared" si="1"/>
        <v>0.6666666666666666</v>
      </c>
      <c r="E37" s="7"/>
      <c r="F37" s="7"/>
      <c r="G37" s="116"/>
      <c r="H37" s="6">
        <f t="shared" si="2"/>
        <v>0.6666666666666666</v>
      </c>
      <c r="I37" s="3">
        <f>B37+E37</f>
        <v>2</v>
      </c>
      <c r="J37" s="3">
        <f>C37+F37</f>
        <v>1</v>
      </c>
    </row>
    <row r="38" spans="1:10" ht="12.75">
      <c r="A38" s="94" t="s">
        <v>37</v>
      </c>
      <c r="B38" s="3">
        <v>2</v>
      </c>
      <c r="C38" s="3">
        <v>3</v>
      </c>
      <c r="D38" s="4">
        <f t="shared" si="1"/>
        <v>0.4</v>
      </c>
      <c r="E38" s="7"/>
      <c r="F38" s="7"/>
      <c r="G38" s="116"/>
      <c r="H38" s="6">
        <f t="shared" si="2"/>
        <v>0.4</v>
      </c>
      <c r="I38" s="3">
        <f t="shared" si="0"/>
        <v>2</v>
      </c>
      <c r="J38" s="3">
        <f t="shared" si="0"/>
        <v>3</v>
      </c>
    </row>
    <row r="39" spans="1:10" ht="12.75">
      <c r="A39" s="94" t="s">
        <v>38</v>
      </c>
      <c r="B39" s="3">
        <v>1</v>
      </c>
      <c r="C39" s="3">
        <v>0</v>
      </c>
      <c r="D39" s="4">
        <f t="shared" si="1"/>
        <v>1</v>
      </c>
      <c r="E39" s="7"/>
      <c r="F39" s="7">
        <v>0.5</v>
      </c>
      <c r="G39" s="116" t="s">
        <v>142</v>
      </c>
      <c r="H39" s="6">
        <f t="shared" si="2"/>
        <v>0.6666666666666666</v>
      </c>
      <c r="I39" s="3">
        <f t="shared" si="0"/>
        <v>1</v>
      </c>
      <c r="J39" s="3">
        <f t="shared" si="0"/>
        <v>0.5</v>
      </c>
    </row>
    <row r="40" spans="1:10" ht="12.75">
      <c r="A40" s="94" t="s">
        <v>39</v>
      </c>
      <c r="B40" s="3">
        <v>1</v>
      </c>
      <c r="C40" s="3">
        <v>2</v>
      </c>
      <c r="D40" s="4">
        <f t="shared" si="1"/>
        <v>0.3333333333333333</v>
      </c>
      <c r="E40" s="8"/>
      <c r="F40" s="8"/>
      <c r="G40" s="116"/>
      <c r="H40" s="6">
        <f t="shared" si="2"/>
        <v>0.3333333333333333</v>
      </c>
      <c r="I40" s="3">
        <f t="shared" si="0"/>
        <v>1</v>
      </c>
      <c r="J40" s="3">
        <f t="shared" si="0"/>
        <v>2</v>
      </c>
    </row>
    <row r="41" spans="1:10" ht="12.75">
      <c r="A41" s="94" t="s">
        <v>40</v>
      </c>
      <c r="B41" s="3">
        <v>3</v>
      </c>
      <c r="C41" s="3">
        <v>3.5</v>
      </c>
      <c r="D41" s="4">
        <f t="shared" si="1"/>
        <v>0.46153846153846156</v>
      </c>
      <c r="E41" s="7"/>
      <c r="F41" s="7"/>
      <c r="G41" s="116"/>
      <c r="H41" s="6">
        <f t="shared" si="2"/>
        <v>0.46153846153846156</v>
      </c>
      <c r="I41" s="3">
        <f t="shared" si="0"/>
        <v>3</v>
      </c>
      <c r="J41" s="3">
        <f t="shared" si="0"/>
        <v>3.5</v>
      </c>
    </row>
    <row r="42" spans="1:10" ht="12.75">
      <c r="A42" s="94" t="s">
        <v>41</v>
      </c>
      <c r="B42" s="3">
        <v>2</v>
      </c>
      <c r="C42" s="3">
        <v>2</v>
      </c>
      <c r="D42" s="4">
        <f t="shared" si="1"/>
        <v>0.5</v>
      </c>
      <c r="E42" s="7"/>
      <c r="F42" s="7"/>
      <c r="G42" s="116"/>
      <c r="H42" s="6">
        <f t="shared" si="2"/>
        <v>0.5</v>
      </c>
      <c r="I42" s="3">
        <f t="shared" si="0"/>
        <v>2</v>
      </c>
      <c r="J42" s="3">
        <f t="shared" si="0"/>
        <v>2</v>
      </c>
    </row>
    <row r="43" spans="1:10" ht="12.75">
      <c r="A43" s="94" t="s">
        <v>42</v>
      </c>
      <c r="B43" s="3">
        <v>2</v>
      </c>
      <c r="C43" s="3">
        <v>2</v>
      </c>
      <c r="D43" s="4">
        <f t="shared" si="1"/>
        <v>0.5</v>
      </c>
      <c r="E43" s="8"/>
      <c r="F43" s="8"/>
      <c r="G43" s="116"/>
      <c r="H43" s="6">
        <f t="shared" si="2"/>
        <v>0.5</v>
      </c>
      <c r="I43" s="3">
        <f t="shared" si="0"/>
        <v>2</v>
      </c>
      <c r="J43" s="3">
        <f t="shared" si="0"/>
        <v>2</v>
      </c>
    </row>
    <row r="44" spans="1:10" ht="12.75">
      <c r="A44" s="94" t="s">
        <v>43</v>
      </c>
      <c r="B44" s="3">
        <v>2</v>
      </c>
      <c r="C44" s="3">
        <v>3</v>
      </c>
      <c r="D44" s="4">
        <f t="shared" si="1"/>
        <v>0.4</v>
      </c>
      <c r="E44" s="112">
        <v>1</v>
      </c>
      <c r="F44" s="7">
        <v>-1.5</v>
      </c>
      <c r="G44" s="116" t="s">
        <v>143</v>
      </c>
      <c r="H44" s="6">
        <f t="shared" si="2"/>
        <v>0.6666666666666666</v>
      </c>
      <c r="I44" s="3">
        <f t="shared" si="0"/>
        <v>3</v>
      </c>
      <c r="J44" s="3">
        <f t="shared" si="0"/>
        <v>1.5</v>
      </c>
    </row>
    <row r="45" spans="1:10" ht="12.75">
      <c r="A45" s="94" t="s">
        <v>44</v>
      </c>
      <c r="B45" s="3">
        <v>1</v>
      </c>
      <c r="C45" s="3">
        <v>2</v>
      </c>
      <c r="D45" s="4">
        <f t="shared" si="1"/>
        <v>0.3333333333333333</v>
      </c>
      <c r="E45" s="112">
        <v>1</v>
      </c>
      <c r="F45" s="112">
        <v>-1</v>
      </c>
      <c r="G45" s="113" t="s">
        <v>139</v>
      </c>
      <c r="H45" s="6">
        <f t="shared" si="2"/>
        <v>0.6666666666666666</v>
      </c>
      <c r="I45" s="3">
        <f t="shared" si="0"/>
        <v>2</v>
      </c>
      <c r="J45" s="3">
        <f t="shared" si="0"/>
        <v>1</v>
      </c>
    </row>
    <row r="46" spans="1:10" ht="12.75">
      <c r="A46" s="94" t="s">
        <v>45</v>
      </c>
      <c r="B46" s="3">
        <v>2</v>
      </c>
      <c r="C46" s="3">
        <v>5</v>
      </c>
      <c r="D46" s="4">
        <f t="shared" si="1"/>
        <v>0.2857142857142857</v>
      </c>
      <c r="E46" s="7"/>
      <c r="F46" s="7">
        <v>-0.5</v>
      </c>
      <c r="G46" s="116"/>
      <c r="H46" s="6">
        <f t="shared" si="2"/>
        <v>0.3076923076923077</v>
      </c>
      <c r="I46" s="3">
        <f>B46+E46</f>
        <v>2</v>
      </c>
      <c r="J46" s="3">
        <f>C46+F46</f>
        <v>4.5</v>
      </c>
    </row>
    <row r="47" spans="1:10" ht="12.75">
      <c r="A47" s="94" t="s">
        <v>46</v>
      </c>
      <c r="B47" s="3">
        <v>1</v>
      </c>
      <c r="C47" s="3">
        <v>1</v>
      </c>
      <c r="D47" s="4">
        <f t="shared" si="1"/>
        <v>0.5</v>
      </c>
      <c r="E47" s="8"/>
      <c r="F47" s="8"/>
      <c r="G47" s="116"/>
      <c r="H47" s="6">
        <f t="shared" si="2"/>
        <v>0.5</v>
      </c>
      <c r="I47" s="3">
        <f t="shared" si="0"/>
        <v>1</v>
      </c>
      <c r="J47" s="3">
        <f t="shared" si="0"/>
        <v>1</v>
      </c>
    </row>
    <row r="48" spans="1:10" ht="12.75">
      <c r="A48" s="94" t="s">
        <v>47</v>
      </c>
      <c r="B48" s="3">
        <v>2</v>
      </c>
      <c r="C48" s="3">
        <v>2</v>
      </c>
      <c r="D48" s="4">
        <f t="shared" si="1"/>
        <v>0.5</v>
      </c>
      <c r="E48" s="8"/>
      <c r="F48" s="5"/>
      <c r="G48" s="116"/>
      <c r="H48" s="6">
        <f t="shared" si="2"/>
        <v>0.5</v>
      </c>
      <c r="I48" s="3">
        <f t="shared" si="0"/>
        <v>2</v>
      </c>
      <c r="J48" s="3">
        <f t="shared" si="0"/>
        <v>2</v>
      </c>
    </row>
    <row r="49" spans="1:10" ht="12.75">
      <c r="A49" s="94" t="s">
        <v>48</v>
      </c>
      <c r="B49" s="3">
        <v>2</v>
      </c>
      <c r="C49" s="3">
        <v>2</v>
      </c>
      <c r="D49" s="4">
        <f t="shared" si="1"/>
        <v>0.5</v>
      </c>
      <c r="E49" s="8"/>
      <c r="F49" s="7"/>
      <c r="G49" s="116"/>
      <c r="H49" s="6">
        <f t="shared" si="2"/>
        <v>0.5</v>
      </c>
      <c r="I49" s="3">
        <f t="shared" si="0"/>
        <v>2</v>
      </c>
      <c r="J49" s="3">
        <f t="shared" si="0"/>
        <v>2</v>
      </c>
    </row>
    <row r="50" spans="1:10" ht="12.75">
      <c r="A50" s="94" t="s">
        <v>49</v>
      </c>
      <c r="B50" s="3">
        <v>2</v>
      </c>
      <c r="C50" s="3">
        <v>3</v>
      </c>
      <c r="D50" s="4">
        <f t="shared" si="1"/>
        <v>0.4</v>
      </c>
      <c r="E50" s="7"/>
      <c r="F50" s="7"/>
      <c r="G50" s="116"/>
      <c r="H50" s="6">
        <f t="shared" si="2"/>
        <v>0.4</v>
      </c>
      <c r="I50" s="3">
        <f t="shared" si="0"/>
        <v>2</v>
      </c>
      <c r="J50" s="3">
        <f t="shared" si="0"/>
        <v>3</v>
      </c>
    </row>
    <row r="51" spans="1:10" ht="12.75">
      <c r="A51" s="94" t="s">
        <v>50</v>
      </c>
      <c r="B51" s="3">
        <v>1</v>
      </c>
      <c r="C51" s="3">
        <v>1</v>
      </c>
      <c r="D51" s="4">
        <f t="shared" si="1"/>
        <v>0.5</v>
      </c>
      <c r="E51" s="7"/>
      <c r="F51" s="7"/>
      <c r="G51" s="116"/>
      <c r="H51" s="6">
        <f t="shared" si="2"/>
        <v>0.5</v>
      </c>
      <c r="I51" s="3">
        <f t="shared" si="0"/>
        <v>1</v>
      </c>
      <c r="J51" s="3">
        <f t="shared" si="0"/>
        <v>1</v>
      </c>
    </row>
    <row r="52" spans="1:10" ht="12.75">
      <c r="A52" s="97" t="s">
        <v>51</v>
      </c>
      <c r="B52" s="3">
        <v>2</v>
      </c>
      <c r="C52" s="3">
        <v>1.5</v>
      </c>
      <c r="D52" s="4">
        <f t="shared" si="1"/>
        <v>0.5714285714285714</v>
      </c>
      <c r="E52" s="8"/>
      <c r="F52" s="7"/>
      <c r="G52" s="116"/>
      <c r="H52" s="6">
        <f t="shared" si="2"/>
        <v>0.5714285714285714</v>
      </c>
      <c r="I52" s="3">
        <f t="shared" si="0"/>
        <v>2</v>
      </c>
      <c r="J52" s="3">
        <f t="shared" si="0"/>
        <v>1.5</v>
      </c>
    </row>
    <row r="53" spans="1:10" ht="12.75">
      <c r="A53" s="97" t="s">
        <v>133</v>
      </c>
      <c r="B53" s="3">
        <v>0</v>
      </c>
      <c r="C53" s="3">
        <v>0</v>
      </c>
      <c r="D53" s="4"/>
      <c r="E53" s="7">
        <v>3</v>
      </c>
      <c r="F53" s="7"/>
      <c r="G53" s="116"/>
      <c r="H53" s="6">
        <f>I53/(I53+J53)</f>
        <v>1</v>
      </c>
      <c r="I53" s="3">
        <f>B53+E53</f>
        <v>3</v>
      </c>
      <c r="J53" s="3">
        <f>C53+F53</f>
        <v>0</v>
      </c>
    </row>
    <row r="54" spans="1:10" ht="12.75">
      <c r="A54" s="95" t="s">
        <v>52</v>
      </c>
      <c r="B54" s="3">
        <v>4</v>
      </c>
      <c r="C54" s="3">
        <v>1.5</v>
      </c>
      <c r="D54" s="4">
        <f t="shared" si="1"/>
        <v>0.7272727272727273</v>
      </c>
      <c r="E54" s="5"/>
      <c r="F54" s="5">
        <v>1</v>
      </c>
      <c r="G54" s="116" t="s">
        <v>142</v>
      </c>
      <c r="H54" s="6">
        <f>I54/(I54+J54)</f>
        <v>0.6153846153846154</v>
      </c>
      <c r="I54" s="3">
        <f t="shared" si="0"/>
        <v>4</v>
      </c>
      <c r="J54" s="3">
        <f t="shared" si="0"/>
        <v>2.5</v>
      </c>
    </row>
    <row r="55" spans="1:10" ht="12.75">
      <c r="A55" s="94" t="s">
        <v>53</v>
      </c>
      <c r="B55" s="3">
        <v>13</v>
      </c>
      <c r="C55" s="3">
        <v>13.5</v>
      </c>
      <c r="D55" s="4">
        <f>(B55/(B55+C55))</f>
        <v>0.49056603773584906</v>
      </c>
      <c r="E55" s="7"/>
      <c r="F55" s="7">
        <v>0.5</v>
      </c>
      <c r="G55" s="116" t="s">
        <v>142</v>
      </c>
      <c r="H55" s="6">
        <f>I55/(I55+J55)</f>
        <v>0.48148148148148145</v>
      </c>
      <c r="I55" s="3">
        <f t="shared" si="0"/>
        <v>13</v>
      </c>
      <c r="J55" s="3">
        <f t="shared" si="0"/>
        <v>14</v>
      </c>
    </row>
    <row r="56" spans="1:10" ht="12.75">
      <c r="A56" s="98" t="s">
        <v>54</v>
      </c>
      <c r="B56" s="9">
        <f>SUM(B5:B55)</f>
        <v>179</v>
      </c>
      <c r="C56" s="9">
        <f>SUM(C5:C55)</f>
        <v>175.5</v>
      </c>
      <c r="D56" s="10"/>
      <c r="E56" s="11">
        <f>SUM(E5:E55)</f>
        <v>11</v>
      </c>
      <c r="F56" s="11">
        <f>SUM(F5:F55)</f>
        <v>-7</v>
      </c>
      <c r="G56" s="118"/>
      <c r="H56" s="12"/>
      <c r="I56" s="9">
        <f>SUM(I5:I55)</f>
        <v>190</v>
      </c>
      <c r="J56" s="9">
        <f>SUM(J5:J55)</f>
        <v>168.5</v>
      </c>
    </row>
    <row r="57" spans="1:10" ht="12.75">
      <c r="A57" s="125" t="s">
        <v>55</v>
      </c>
      <c r="B57" s="3">
        <v>7</v>
      </c>
      <c r="C57" s="3">
        <v>2</v>
      </c>
      <c r="D57" s="4">
        <f t="shared" si="1"/>
        <v>0.7777777777777778</v>
      </c>
      <c r="E57" s="114">
        <v>1</v>
      </c>
      <c r="F57" s="114">
        <v>-1</v>
      </c>
      <c r="G57" s="113" t="s">
        <v>139</v>
      </c>
      <c r="H57" s="13">
        <f t="shared" si="2"/>
        <v>0.8888888888888888</v>
      </c>
      <c r="I57" s="3">
        <f t="shared" si="0"/>
        <v>8</v>
      </c>
      <c r="J57" s="3">
        <f t="shared" si="0"/>
        <v>1</v>
      </c>
    </row>
    <row r="58" spans="1:10" ht="12.75">
      <c r="A58" s="126"/>
      <c r="B58" s="3">
        <v>6</v>
      </c>
      <c r="C58" s="3">
        <v>4</v>
      </c>
      <c r="D58" s="4">
        <f t="shared" si="1"/>
        <v>0.6</v>
      </c>
      <c r="E58" s="7">
        <v>1</v>
      </c>
      <c r="F58" s="8"/>
      <c r="G58" s="119"/>
      <c r="H58" s="13">
        <f t="shared" si="2"/>
        <v>0.6363636363636364</v>
      </c>
      <c r="I58" s="3">
        <f t="shared" si="0"/>
        <v>7</v>
      </c>
      <c r="J58" s="3">
        <f t="shared" si="0"/>
        <v>4</v>
      </c>
    </row>
    <row r="59" spans="1:10" ht="12.75">
      <c r="A59" s="96" t="s">
        <v>56</v>
      </c>
      <c r="B59" s="3">
        <v>3</v>
      </c>
      <c r="C59" s="3">
        <v>1</v>
      </c>
      <c r="D59" s="6">
        <f t="shared" si="1"/>
        <v>0.75</v>
      </c>
      <c r="E59" s="7"/>
      <c r="F59" s="7"/>
      <c r="G59" s="116"/>
      <c r="H59" s="13">
        <f t="shared" si="2"/>
        <v>0.75</v>
      </c>
      <c r="I59" s="3">
        <f t="shared" si="0"/>
        <v>3</v>
      </c>
      <c r="J59" s="3">
        <f t="shared" si="0"/>
        <v>1</v>
      </c>
    </row>
    <row r="60" spans="1:10" ht="12.75">
      <c r="A60" s="95" t="s">
        <v>57</v>
      </c>
      <c r="B60" s="3">
        <v>1</v>
      </c>
      <c r="C60" s="3">
        <v>1</v>
      </c>
      <c r="D60" s="4">
        <f>(B60/(B60+C60))</f>
        <v>0.5</v>
      </c>
      <c r="E60" s="7">
        <v>-1</v>
      </c>
      <c r="F60" s="7"/>
      <c r="G60" s="116"/>
      <c r="H60" s="13">
        <f>I60/(I60+J60)</f>
        <v>0</v>
      </c>
      <c r="I60" s="3">
        <f t="shared" si="0"/>
        <v>0</v>
      </c>
      <c r="J60" s="3">
        <f t="shared" si="0"/>
        <v>1</v>
      </c>
    </row>
    <row r="61" spans="1:10" ht="12.75">
      <c r="A61" s="94" t="s">
        <v>58</v>
      </c>
      <c r="B61" s="3">
        <v>0</v>
      </c>
      <c r="C61" s="3">
        <v>0</v>
      </c>
      <c r="D61" s="4"/>
      <c r="E61" s="7"/>
      <c r="F61" s="8"/>
      <c r="G61" s="119"/>
      <c r="H61" s="13"/>
      <c r="I61" s="3">
        <f t="shared" si="0"/>
        <v>0</v>
      </c>
      <c r="J61" s="3">
        <f t="shared" si="0"/>
        <v>0</v>
      </c>
    </row>
    <row r="62" spans="1:10" ht="12.75">
      <c r="A62" s="98" t="s">
        <v>59</v>
      </c>
      <c r="B62" s="14">
        <f>SUM(B56:B61)</f>
        <v>196</v>
      </c>
      <c r="C62" s="14">
        <f>SUM(C56:C61)</f>
        <v>183.5</v>
      </c>
      <c r="D62" s="10">
        <f t="shared" si="1"/>
        <v>0.5164690382081687</v>
      </c>
      <c r="E62" s="15">
        <f>SUM(E56:E61)</f>
        <v>12</v>
      </c>
      <c r="F62" s="15">
        <f>SUM(F56:F61)</f>
        <v>-8</v>
      </c>
      <c r="G62" s="120"/>
      <c r="H62" s="16">
        <f>I62/(I62+J62)</f>
        <v>0.5423728813559322</v>
      </c>
      <c r="I62" s="14">
        <f>SUM(I56:I61)</f>
        <v>208</v>
      </c>
      <c r="J62" s="14">
        <f>SUM(J56:J61)</f>
        <v>175.5</v>
      </c>
    </row>
    <row r="64" ht="12.75">
      <c r="A64" s="69"/>
    </row>
    <row r="65" ht="12.75">
      <c r="I65" s="19"/>
    </row>
  </sheetData>
  <sheetProtection password="ECCE" sheet="1" objects="1" scenarios="1"/>
  <mergeCells count="8">
    <mergeCell ref="A57:A58"/>
    <mergeCell ref="G2:G4"/>
    <mergeCell ref="H2:H4"/>
    <mergeCell ref="I2:J3"/>
    <mergeCell ref="A2:A4"/>
    <mergeCell ref="B2:C3"/>
    <mergeCell ref="D2:D4"/>
    <mergeCell ref="E2:F3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87" r:id="rId1"/>
  <headerFooter alignWithMargins="0">
    <oddHeader>&amp;R&amp;"Arial,Gras"CTPD n°1 du 1er février 2011
&amp;"Arial,Normal"3 / Transformations d'emplois C en B suite au redéploiement ORE PLF 2011 dans la filière gestion publique&amp;"Arial,Gras"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G22" sqref="G22"/>
    </sheetView>
  </sheetViews>
  <sheetFormatPr defaultColWidth="11.421875" defaultRowHeight="12.75"/>
  <cols>
    <col min="1" max="1" width="23.8515625" style="0" customWidth="1"/>
    <col min="2" max="2" width="5.8515625" style="17" customWidth="1"/>
    <col min="3" max="3" width="5.7109375" style="17" customWidth="1"/>
    <col min="4" max="4" width="11.57421875" style="0" customWidth="1"/>
    <col min="5" max="5" width="5.140625" style="38" customWidth="1"/>
    <col min="6" max="6" width="6.7109375" style="38" customWidth="1"/>
    <col min="7" max="7" width="21.00390625" style="18" customWidth="1"/>
    <col min="8" max="8" width="11.7109375" style="0" customWidth="1"/>
    <col min="9" max="9" width="5.57421875" style="39" customWidth="1"/>
    <col min="10" max="10" width="5.7109375" style="39" customWidth="1"/>
  </cols>
  <sheetData>
    <row r="1" spans="1:10" ht="12.75">
      <c r="A1" s="129" t="s">
        <v>0</v>
      </c>
      <c r="B1" s="128" t="s">
        <v>120</v>
      </c>
      <c r="C1" s="128"/>
      <c r="D1" s="127" t="s">
        <v>1</v>
      </c>
      <c r="E1" s="128" t="s">
        <v>2</v>
      </c>
      <c r="F1" s="132"/>
      <c r="G1" s="127" t="s">
        <v>3</v>
      </c>
      <c r="H1" s="127" t="s">
        <v>4</v>
      </c>
      <c r="I1" s="131" t="s">
        <v>5</v>
      </c>
      <c r="J1" s="131"/>
    </row>
    <row r="2" spans="1:10" ht="40.5" customHeight="1">
      <c r="A2" s="129"/>
      <c r="B2" s="128"/>
      <c r="C2" s="128"/>
      <c r="D2" s="127"/>
      <c r="E2" s="132"/>
      <c r="F2" s="132"/>
      <c r="G2" s="127"/>
      <c r="H2" s="127"/>
      <c r="I2" s="131"/>
      <c r="J2" s="131"/>
    </row>
    <row r="3" spans="1:10" ht="18.75" customHeight="1">
      <c r="A3" s="129"/>
      <c r="B3" s="1" t="s">
        <v>6</v>
      </c>
      <c r="C3" s="1" t="s">
        <v>7</v>
      </c>
      <c r="D3" s="127"/>
      <c r="E3" s="1" t="s">
        <v>6</v>
      </c>
      <c r="F3" s="1" t="s">
        <v>7</v>
      </c>
      <c r="G3" s="127"/>
      <c r="H3" s="127"/>
      <c r="I3" s="20" t="s">
        <v>6</v>
      </c>
      <c r="J3" s="20" t="s">
        <v>7</v>
      </c>
    </row>
    <row r="4" spans="1:10" ht="12.75">
      <c r="A4" s="95" t="s">
        <v>60</v>
      </c>
      <c r="B4" s="3">
        <v>11</v>
      </c>
      <c r="C4" s="3">
        <v>1</v>
      </c>
      <c r="D4" s="4">
        <f>(B4/(B4+C4))</f>
        <v>0.9166666666666666</v>
      </c>
      <c r="E4" s="7">
        <v>-2.5</v>
      </c>
      <c r="F4" s="7"/>
      <c r="G4" s="116" t="s">
        <v>142</v>
      </c>
      <c r="H4" s="4">
        <f>I4/(I4+J4)</f>
        <v>0.8947368421052632</v>
      </c>
      <c r="I4" s="21">
        <f>B4+E4</f>
        <v>8.5</v>
      </c>
      <c r="J4" s="21">
        <f>C4+F4</f>
        <v>1</v>
      </c>
    </row>
    <row r="5" spans="1:10" ht="12.75">
      <c r="A5" s="94" t="s">
        <v>61</v>
      </c>
      <c r="B5" s="3">
        <v>4</v>
      </c>
      <c r="C5" s="3">
        <v>2</v>
      </c>
      <c r="D5" s="4">
        <f aca="true" t="shared" si="0" ref="D5:D26">(B5/(B5+C5))</f>
        <v>0.6666666666666666</v>
      </c>
      <c r="E5" s="7"/>
      <c r="F5" s="7">
        <v>-1.5</v>
      </c>
      <c r="G5" s="116" t="s">
        <v>142</v>
      </c>
      <c r="H5" s="4">
        <f aca="true" t="shared" si="1" ref="H5:H24">I5/(I5+J5)</f>
        <v>0.8888888888888888</v>
      </c>
      <c r="I5" s="21">
        <f aca="true" t="shared" si="2" ref="I5:J25">B5+E5</f>
        <v>4</v>
      </c>
      <c r="J5" s="21">
        <f t="shared" si="2"/>
        <v>0.5</v>
      </c>
    </row>
    <row r="6" spans="1:10" ht="12.75">
      <c r="A6" s="99" t="s">
        <v>62</v>
      </c>
      <c r="B6" s="3">
        <v>0</v>
      </c>
      <c r="C6" s="3">
        <v>2</v>
      </c>
      <c r="D6" s="4">
        <f>(B6/(B6+C6))</f>
        <v>0</v>
      </c>
      <c r="E6" s="7"/>
      <c r="F6" s="7"/>
      <c r="G6" s="121"/>
      <c r="H6" s="4">
        <f>I6/(I6+J6)</f>
        <v>0</v>
      </c>
      <c r="I6" s="21">
        <f>B6+E6</f>
        <v>0</v>
      </c>
      <c r="J6" s="21">
        <f>C6+F6</f>
        <v>2</v>
      </c>
    </row>
    <row r="7" spans="1:10" ht="12.75">
      <c r="A7" s="94" t="s">
        <v>63</v>
      </c>
      <c r="B7" s="3">
        <v>1</v>
      </c>
      <c r="C7" s="3">
        <v>3</v>
      </c>
      <c r="D7" s="4">
        <f t="shared" si="0"/>
        <v>0.25</v>
      </c>
      <c r="E7" s="112">
        <v>1</v>
      </c>
      <c r="F7" s="112">
        <v>-1</v>
      </c>
      <c r="G7" s="113" t="s">
        <v>139</v>
      </c>
      <c r="H7" s="4">
        <f t="shared" si="1"/>
        <v>0.5</v>
      </c>
      <c r="I7" s="21">
        <f t="shared" si="2"/>
        <v>2</v>
      </c>
      <c r="J7" s="21">
        <f t="shared" si="2"/>
        <v>2</v>
      </c>
    </row>
    <row r="8" spans="1:10" ht="12.75">
      <c r="A8" s="99" t="s">
        <v>64</v>
      </c>
      <c r="B8" s="3">
        <v>1</v>
      </c>
      <c r="C8" s="3">
        <v>2</v>
      </c>
      <c r="D8" s="4">
        <f t="shared" si="0"/>
        <v>0.3333333333333333</v>
      </c>
      <c r="E8" s="7"/>
      <c r="F8" s="7"/>
      <c r="G8" s="116"/>
      <c r="H8" s="4">
        <f t="shared" si="1"/>
        <v>0.3333333333333333</v>
      </c>
      <c r="I8" s="21">
        <f t="shared" si="2"/>
        <v>1</v>
      </c>
      <c r="J8" s="21">
        <f t="shared" si="2"/>
        <v>2</v>
      </c>
    </row>
    <row r="9" spans="1:10" ht="12.75">
      <c r="A9" s="95" t="s">
        <v>65</v>
      </c>
      <c r="B9" s="3">
        <v>6</v>
      </c>
      <c r="C9" s="3">
        <v>7</v>
      </c>
      <c r="D9" s="4">
        <f t="shared" si="0"/>
        <v>0.46153846153846156</v>
      </c>
      <c r="E9" s="7"/>
      <c r="F9" s="7"/>
      <c r="G9" s="116"/>
      <c r="H9" s="4">
        <f t="shared" si="1"/>
        <v>0.46153846153846156</v>
      </c>
      <c r="I9" s="21">
        <f t="shared" si="2"/>
        <v>6</v>
      </c>
      <c r="J9" s="21">
        <f t="shared" si="2"/>
        <v>7</v>
      </c>
    </row>
    <row r="10" spans="1:10" ht="12.75">
      <c r="A10" s="95" t="s">
        <v>66</v>
      </c>
      <c r="B10" s="3">
        <v>2</v>
      </c>
      <c r="C10" s="3">
        <v>1</v>
      </c>
      <c r="D10" s="4">
        <f t="shared" si="0"/>
        <v>0.6666666666666666</v>
      </c>
      <c r="E10" s="7"/>
      <c r="F10" s="7"/>
      <c r="G10" s="116"/>
      <c r="H10" s="4">
        <f t="shared" si="1"/>
        <v>0.6666666666666666</v>
      </c>
      <c r="I10" s="21">
        <f t="shared" si="2"/>
        <v>2</v>
      </c>
      <c r="J10" s="21">
        <f t="shared" si="2"/>
        <v>1</v>
      </c>
    </row>
    <row r="11" spans="1:10" ht="12.75">
      <c r="A11" s="95" t="s">
        <v>67</v>
      </c>
      <c r="B11" s="3">
        <v>4</v>
      </c>
      <c r="C11" s="3">
        <v>2</v>
      </c>
      <c r="D11" s="4">
        <f t="shared" si="0"/>
        <v>0.6666666666666666</v>
      </c>
      <c r="E11" s="7"/>
      <c r="F11" s="7"/>
      <c r="G11" s="116"/>
      <c r="H11" s="4">
        <f t="shared" si="1"/>
        <v>0.6666666666666666</v>
      </c>
      <c r="I11" s="21">
        <f t="shared" si="2"/>
        <v>4</v>
      </c>
      <c r="J11" s="21">
        <f t="shared" si="2"/>
        <v>2</v>
      </c>
    </row>
    <row r="12" spans="1:10" ht="12.75">
      <c r="A12" s="95" t="s">
        <v>68</v>
      </c>
      <c r="B12" s="3">
        <v>10</v>
      </c>
      <c r="C12" s="3">
        <v>8</v>
      </c>
      <c r="D12" s="4">
        <f t="shared" si="0"/>
        <v>0.5555555555555556</v>
      </c>
      <c r="E12" s="7"/>
      <c r="F12" s="7"/>
      <c r="G12" s="116"/>
      <c r="H12" s="4">
        <f t="shared" si="1"/>
        <v>0.5555555555555556</v>
      </c>
      <c r="I12" s="21">
        <f t="shared" si="2"/>
        <v>10</v>
      </c>
      <c r="J12" s="21">
        <f t="shared" si="2"/>
        <v>8</v>
      </c>
    </row>
    <row r="13" spans="1:10" ht="12.75">
      <c r="A13" s="95" t="s">
        <v>69</v>
      </c>
      <c r="B13" s="3">
        <v>1</v>
      </c>
      <c r="C13" s="3">
        <v>2</v>
      </c>
      <c r="D13" s="4">
        <f t="shared" si="0"/>
        <v>0.3333333333333333</v>
      </c>
      <c r="E13" s="7"/>
      <c r="F13" s="7"/>
      <c r="G13" s="116"/>
      <c r="H13" s="4">
        <f>I13/(I13+J13)</f>
        <v>0.3333333333333333</v>
      </c>
      <c r="I13" s="21">
        <f t="shared" si="2"/>
        <v>1</v>
      </c>
      <c r="J13" s="21">
        <f t="shared" si="2"/>
        <v>2</v>
      </c>
    </row>
    <row r="14" spans="1:10" ht="12.75">
      <c r="A14" s="95" t="s">
        <v>70</v>
      </c>
      <c r="B14" s="3">
        <v>17</v>
      </c>
      <c r="C14" s="3">
        <v>17</v>
      </c>
      <c r="D14" s="4">
        <f t="shared" si="0"/>
        <v>0.5</v>
      </c>
      <c r="E14" s="112">
        <v>2</v>
      </c>
      <c r="F14" s="5">
        <v>-4</v>
      </c>
      <c r="G14" s="116" t="s">
        <v>143</v>
      </c>
      <c r="H14" s="4">
        <f t="shared" si="1"/>
        <v>0.59375</v>
      </c>
      <c r="I14" s="21">
        <f t="shared" si="2"/>
        <v>19</v>
      </c>
      <c r="J14" s="21">
        <f t="shared" si="2"/>
        <v>13</v>
      </c>
    </row>
    <row r="15" spans="1:10" ht="12.75">
      <c r="A15" s="95" t="s">
        <v>71</v>
      </c>
      <c r="B15" s="3">
        <v>10</v>
      </c>
      <c r="C15" s="3">
        <v>13</v>
      </c>
      <c r="D15" s="4">
        <f t="shared" si="0"/>
        <v>0.43478260869565216</v>
      </c>
      <c r="E15" s="5"/>
      <c r="F15" s="5">
        <v>-1</v>
      </c>
      <c r="G15" s="116" t="s">
        <v>142</v>
      </c>
      <c r="H15" s="4">
        <f t="shared" si="1"/>
        <v>0.45454545454545453</v>
      </c>
      <c r="I15" s="21">
        <f t="shared" si="2"/>
        <v>10</v>
      </c>
      <c r="J15" s="21">
        <f t="shared" si="2"/>
        <v>12</v>
      </c>
    </row>
    <row r="16" spans="1:10" ht="12.75">
      <c r="A16" s="95" t="s">
        <v>72</v>
      </c>
      <c r="B16" s="3">
        <v>2</v>
      </c>
      <c r="C16" s="3">
        <v>1</v>
      </c>
      <c r="D16" s="4">
        <f t="shared" si="0"/>
        <v>0.6666666666666666</v>
      </c>
      <c r="E16" s="5"/>
      <c r="F16" s="5"/>
      <c r="G16" s="115"/>
      <c r="H16" s="4">
        <f t="shared" si="1"/>
        <v>0.6666666666666666</v>
      </c>
      <c r="I16" s="21">
        <f t="shared" si="2"/>
        <v>2</v>
      </c>
      <c r="J16" s="21">
        <f t="shared" si="2"/>
        <v>1</v>
      </c>
    </row>
    <row r="17" spans="1:10" ht="12.75">
      <c r="A17" s="95" t="s">
        <v>73</v>
      </c>
      <c r="B17" s="3">
        <v>5</v>
      </c>
      <c r="C17" s="3">
        <v>10</v>
      </c>
      <c r="D17" s="4">
        <f t="shared" si="0"/>
        <v>0.3333333333333333</v>
      </c>
      <c r="E17" s="112">
        <v>2</v>
      </c>
      <c r="F17" s="5">
        <v>-0.5</v>
      </c>
      <c r="G17" s="116" t="s">
        <v>143</v>
      </c>
      <c r="H17" s="4">
        <f t="shared" si="1"/>
        <v>0.42424242424242425</v>
      </c>
      <c r="I17" s="21">
        <f t="shared" si="2"/>
        <v>7</v>
      </c>
      <c r="J17" s="21">
        <f t="shared" si="2"/>
        <v>9.5</v>
      </c>
    </row>
    <row r="18" spans="1:10" ht="12.75">
      <c r="A18" s="95" t="s">
        <v>74</v>
      </c>
      <c r="B18" s="3">
        <v>3</v>
      </c>
      <c r="C18" s="3">
        <v>5.5</v>
      </c>
      <c r="D18" s="4">
        <f t="shared" si="0"/>
        <v>0.35294117647058826</v>
      </c>
      <c r="E18" s="112">
        <v>1</v>
      </c>
      <c r="F18" s="112">
        <v>-1</v>
      </c>
      <c r="G18" s="113" t="s">
        <v>139</v>
      </c>
      <c r="H18" s="4">
        <f t="shared" si="1"/>
        <v>0.47058823529411764</v>
      </c>
      <c r="I18" s="21">
        <f t="shared" si="2"/>
        <v>4</v>
      </c>
      <c r="J18" s="21">
        <f t="shared" si="2"/>
        <v>4.5</v>
      </c>
    </row>
    <row r="19" spans="1:10" ht="12.75">
      <c r="A19" s="95" t="s">
        <v>75</v>
      </c>
      <c r="B19" s="3">
        <v>2</v>
      </c>
      <c r="C19" s="3">
        <v>2</v>
      </c>
      <c r="D19" s="6">
        <f t="shared" si="0"/>
        <v>0.5</v>
      </c>
      <c r="E19" s="5"/>
      <c r="F19" s="5"/>
      <c r="G19" s="115"/>
      <c r="H19" s="6">
        <f t="shared" si="1"/>
        <v>0.5</v>
      </c>
      <c r="I19" s="21">
        <f t="shared" si="2"/>
        <v>2</v>
      </c>
      <c r="J19" s="21">
        <f t="shared" si="2"/>
        <v>2</v>
      </c>
    </row>
    <row r="20" spans="1:10" ht="12.75">
      <c r="A20" s="98" t="s">
        <v>54</v>
      </c>
      <c r="B20" s="9">
        <f>SUM(B4:B19)</f>
        <v>79</v>
      </c>
      <c r="C20" s="9">
        <f>SUM(C4:C19)</f>
        <v>78.5</v>
      </c>
      <c r="D20" s="10">
        <f t="shared" si="0"/>
        <v>0.5015873015873016</v>
      </c>
      <c r="E20" s="11">
        <f>SUM(E4:E19)</f>
        <v>3.5</v>
      </c>
      <c r="F20" s="11">
        <f>SUM(F4:F19)</f>
        <v>-9</v>
      </c>
      <c r="G20" s="118"/>
      <c r="H20" s="10"/>
      <c r="I20" s="22">
        <f>SUM(I4:I19)</f>
        <v>82.5</v>
      </c>
      <c r="J20" s="22">
        <f>SUM(J4:J19)</f>
        <v>69.5</v>
      </c>
    </row>
    <row r="21" spans="1:10" ht="12.75">
      <c r="A21" s="97" t="s">
        <v>76</v>
      </c>
      <c r="B21" s="3">
        <v>4</v>
      </c>
      <c r="C21" s="3">
        <v>2</v>
      </c>
      <c r="D21" s="4">
        <f t="shared" si="0"/>
        <v>0.6666666666666666</v>
      </c>
      <c r="E21" s="5">
        <v>2</v>
      </c>
      <c r="F21" s="112">
        <v>-1</v>
      </c>
      <c r="G21" s="116" t="s">
        <v>143</v>
      </c>
      <c r="H21" s="4">
        <f>I21/(I21+J21)</f>
        <v>0.8571428571428571</v>
      </c>
      <c r="I21" s="21">
        <f t="shared" si="2"/>
        <v>6</v>
      </c>
      <c r="J21" s="21">
        <f t="shared" si="2"/>
        <v>1</v>
      </c>
    </row>
    <row r="22" spans="1:10" ht="12.75">
      <c r="A22" s="100" t="s">
        <v>77</v>
      </c>
      <c r="B22" s="23">
        <v>4</v>
      </c>
      <c r="C22" s="23">
        <v>0</v>
      </c>
      <c r="D22" s="4">
        <f t="shared" si="0"/>
        <v>1</v>
      </c>
      <c r="E22" s="5"/>
      <c r="F22" s="5"/>
      <c r="G22" s="115"/>
      <c r="H22" s="4">
        <f>I22/(I22+J22)</f>
        <v>1</v>
      </c>
      <c r="I22" s="21">
        <f t="shared" si="2"/>
        <v>4</v>
      </c>
      <c r="J22" s="21">
        <f t="shared" si="2"/>
        <v>0</v>
      </c>
    </row>
    <row r="23" spans="1:10" ht="12.75">
      <c r="A23" s="94" t="s">
        <v>78</v>
      </c>
      <c r="B23" s="3">
        <v>1</v>
      </c>
      <c r="C23" s="3">
        <v>0</v>
      </c>
      <c r="D23" s="4">
        <f t="shared" si="0"/>
        <v>1</v>
      </c>
      <c r="E23" s="7">
        <v>-1</v>
      </c>
      <c r="F23" s="7"/>
      <c r="G23" s="116" t="s">
        <v>142</v>
      </c>
      <c r="H23" s="4"/>
      <c r="I23" s="21">
        <f t="shared" si="2"/>
        <v>0</v>
      </c>
      <c r="J23" s="21">
        <f t="shared" si="2"/>
        <v>0</v>
      </c>
    </row>
    <row r="24" spans="1:10" ht="12.75">
      <c r="A24" s="94" t="s">
        <v>79</v>
      </c>
      <c r="B24" s="3">
        <v>0</v>
      </c>
      <c r="C24" s="3">
        <v>1</v>
      </c>
      <c r="D24" s="4">
        <f t="shared" si="0"/>
        <v>0</v>
      </c>
      <c r="E24" s="7"/>
      <c r="F24" s="7"/>
      <c r="G24" s="116"/>
      <c r="H24" s="4">
        <f t="shared" si="1"/>
        <v>0</v>
      </c>
      <c r="I24" s="21">
        <f t="shared" si="2"/>
        <v>0</v>
      </c>
      <c r="J24" s="21">
        <f t="shared" si="2"/>
        <v>1</v>
      </c>
    </row>
    <row r="25" spans="1:10" ht="12.75">
      <c r="A25" s="94" t="s">
        <v>58</v>
      </c>
      <c r="B25" s="3">
        <v>1</v>
      </c>
      <c r="C25" s="3">
        <v>0</v>
      </c>
      <c r="D25" s="4">
        <f t="shared" si="0"/>
        <v>1</v>
      </c>
      <c r="E25" s="7"/>
      <c r="F25" s="7"/>
      <c r="G25" s="116"/>
      <c r="H25" s="4">
        <f>I25/(I25+J25)</f>
        <v>1</v>
      </c>
      <c r="I25" s="21">
        <f t="shared" si="2"/>
        <v>1</v>
      </c>
      <c r="J25" s="21">
        <f t="shared" si="2"/>
        <v>0</v>
      </c>
    </row>
    <row r="26" spans="1:10" ht="12.75">
      <c r="A26" s="98" t="s">
        <v>80</v>
      </c>
      <c r="B26" s="14">
        <f>SUM(B20:B25)</f>
        <v>89</v>
      </c>
      <c r="C26" s="14">
        <f>SUM(C20:C25)</f>
        <v>81.5</v>
      </c>
      <c r="D26" s="10">
        <f t="shared" si="0"/>
        <v>0.5219941348973607</v>
      </c>
      <c r="E26" s="15">
        <f>SUM(E20:E25)</f>
        <v>4.5</v>
      </c>
      <c r="F26" s="15">
        <f>SUM(F20:F25)</f>
        <v>-10</v>
      </c>
      <c r="G26" s="118"/>
      <c r="H26" s="24">
        <f>I26/(I26+J26)</f>
        <v>0.5666666666666667</v>
      </c>
      <c r="I26" s="14">
        <f>SUM(I20:I25)</f>
        <v>93.5</v>
      </c>
      <c r="J26" s="14">
        <f>SUM(J20:J25)</f>
        <v>71.5</v>
      </c>
    </row>
    <row r="27" spans="5:10" ht="12.75">
      <c r="E27" s="25"/>
      <c r="F27" s="25"/>
      <c r="G27" s="26"/>
      <c r="I27" s="27"/>
      <c r="J27" s="27"/>
    </row>
    <row r="28" spans="5:10" ht="12.75">
      <c r="E28" s="25"/>
      <c r="F28" s="25"/>
      <c r="G28" s="28"/>
      <c r="I28" s="27"/>
      <c r="J28" s="27"/>
    </row>
    <row r="29" spans="5:10" ht="12.75">
      <c r="E29" s="25"/>
      <c r="F29" s="25"/>
      <c r="G29" s="26"/>
      <c r="I29" s="27"/>
      <c r="J29" s="27"/>
    </row>
    <row r="30" spans="5:10" ht="12.75">
      <c r="E30" s="25"/>
      <c r="F30" s="25"/>
      <c r="G30" s="26"/>
      <c r="I30" s="27"/>
      <c r="J30" s="27"/>
    </row>
    <row r="31" spans="5:10" ht="12.75">
      <c r="E31" s="25"/>
      <c r="F31" s="25"/>
      <c r="G31" s="26"/>
      <c r="I31" s="27"/>
      <c r="J31" s="27"/>
    </row>
    <row r="32" spans="5:10" ht="12.75">
      <c r="E32" s="29"/>
      <c r="F32" s="25"/>
      <c r="G32" s="28"/>
      <c r="I32" s="27"/>
      <c r="J32" s="27"/>
    </row>
    <row r="33" spans="5:10" ht="12.75">
      <c r="E33" s="25"/>
      <c r="F33" s="25"/>
      <c r="G33" s="28"/>
      <c r="I33" s="27"/>
      <c r="J33" s="27"/>
    </row>
    <row r="34" spans="5:10" ht="12.75">
      <c r="E34" s="25"/>
      <c r="F34" s="25"/>
      <c r="G34" s="26"/>
      <c r="I34" s="27"/>
      <c r="J34" s="27"/>
    </row>
    <row r="35" spans="5:10" ht="12.75">
      <c r="E35" s="25"/>
      <c r="F35" s="25"/>
      <c r="G35" s="26"/>
      <c r="I35" s="27"/>
      <c r="J35" s="27"/>
    </row>
    <row r="36" spans="5:10" ht="12.75">
      <c r="E36" s="25"/>
      <c r="F36" s="25"/>
      <c r="G36" s="26"/>
      <c r="I36" s="27"/>
      <c r="J36" s="27"/>
    </row>
    <row r="37" spans="5:10" ht="12.75">
      <c r="E37" s="25"/>
      <c r="F37" s="25"/>
      <c r="G37" s="26"/>
      <c r="I37" s="27"/>
      <c r="J37" s="27"/>
    </row>
    <row r="38" spans="5:10" ht="12.75">
      <c r="E38" s="25"/>
      <c r="F38" s="25"/>
      <c r="G38" s="28"/>
      <c r="I38" s="27"/>
      <c r="J38" s="27"/>
    </row>
    <row r="39" spans="5:10" ht="12.75">
      <c r="E39" s="25"/>
      <c r="F39" s="25"/>
      <c r="G39" s="26"/>
      <c r="I39" s="27"/>
      <c r="J39" s="27"/>
    </row>
    <row r="40" spans="5:10" ht="12.75">
      <c r="E40" s="25"/>
      <c r="F40" s="25"/>
      <c r="G40" s="26"/>
      <c r="I40" s="27"/>
      <c r="J40" s="27"/>
    </row>
    <row r="41" spans="5:10" ht="12.75">
      <c r="E41" s="25"/>
      <c r="F41" s="25"/>
      <c r="G41" s="26"/>
      <c r="I41" s="27"/>
      <c r="J41" s="27"/>
    </row>
    <row r="42" spans="5:10" ht="12.75">
      <c r="E42" s="25"/>
      <c r="F42" s="25"/>
      <c r="G42" s="28"/>
      <c r="I42" s="27"/>
      <c r="J42" s="27"/>
    </row>
    <row r="43" spans="5:10" ht="12.75">
      <c r="E43" s="25"/>
      <c r="F43" s="25"/>
      <c r="G43" s="26"/>
      <c r="I43" s="27"/>
      <c r="J43" s="27"/>
    </row>
    <row r="44" spans="5:10" ht="12.75">
      <c r="E44" s="25"/>
      <c r="F44" s="25"/>
      <c r="G44" s="26"/>
      <c r="I44" s="27"/>
      <c r="J44" s="27"/>
    </row>
    <row r="45" spans="5:10" ht="12.75">
      <c r="E45" s="25"/>
      <c r="F45" s="25"/>
      <c r="G45" s="26"/>
      <c r="I45" s="27"/>
      <c r="J45" s="27"/>
    </row>
    <row r="46" spans="5:10" ht="12.75">
      <c r="E46" s="25"/>
      <c r="F46" s="25"/>
      <c r="G46" s="26"/>
      <c r="I46" s="27"/>
      <c r="J46" s="27"/>
    </row>
    <row r="47" spans="5:10" ht="12.75">
      <c r="E47" s="25"/>
      <c r="F47" s="25"/>
      <c r="G47" s="28"/>
      <c r="I47" s="27"/>
      <c r="J47" s="27"/>
    </row>
    <row r="48" spans="5:10" ht="12.75">
      <c r="E48" s="25"/>
      <c r="F48" s="25"/>
      <c r="G48" s="26"/>
      <c r="H48" s="30"/>
      <c r="I48" s="27"/>
      <c r="J48" s="27"/>
    </row>
    <row r="49" spans="5:10" ht="12.75">
      <c r="E49" s="25"/>
      <c r="F49" s="25"/>
      <c r="G49" s="28"/>
      <c r="I49" s="27"/>
      <c r="J49" s="27"/>
    </row>
    <row r="50" spans="5:10" ht="12.75">
      <c r="E50" s="25"/>
      <c r="F50" s="25"/>
      <c r="G50" s="31"/>
      <c r="H50" s="30"/>
      <c r="I50" s="27"/>
      <c r="J50" s="27"/>
    </row>
    <row r="51" spans="5:10" ht="12.75">
      <c r="E51" s="25"/>
      <c r="F51" s="25"/>
      <c r="G51" s="32"/>
      <c r="H51" s="30"/>
      <c r="I51" s="27"/>
      <c r="J51" s="27"/>
    </row>
    <row r="52" spans="5:10" ht="12.75">
      <c r="E52" s="25"/>
      <c r="F52" s="25"/>
      <c r="G52" s="26"/>
      <c r="I52" s="27"/>
      <c r="J52" s="27"/>
    </row>
    <row r="53" spans="5:10" ht="12.75">
      <c r="E53" s="25"/>
      <c r="F53" s="25"/>
      <c r="G53" s="26"/>
      <c r="I53" s="27"/>
      <c r="J53" s="27"/>
    </row>
    <row r="54" spans="5:10" ht="12.75">
      <c r="E54" s="32"/>
      <c r="F54" s="32"/>
      <c r="G54" s="26"/>
      <c r="I54" s="27"/>
      <c r="J54" s="27"/>
    </row>
    <row r="55" spans="5:10" ht="12.75">
      <c r="E55" s="25"/>
      <c r="F55" s="25"/>
      <c r="G55" s="26"/>
      <c r="I55" s="27"/>
      <c r="J55" s="27"/>
    </row>
    <row r="56" spans="5:10" ht="12.75">
      <c r="E56" s="25"/>
      <c r="F56" s="25"/>
      <c r="G56" s="33"/>
      <c r="I56" s="27"/>
      <c r="J56" s="27"/>
    </row>
    <row r="57" spans="5:10" ht="12.75">
      <c r="E57" s="34"/>
      <c r="F57" s="34"/>
      <c r="H57" s="35"/>
      <c r="I57" s="36"/>
      <c r="J57" s="36"/>
    </row>
    <row r="58" spans="5:10" ht="12.75">
      <c r="E58" s="25"/>
      <c r="F58" s="25"/>
      <c r="I58" s="37"/>
      <c r="J58" s="37"/>
    </row>
    <row r="59" spans="5:10" ht="12.75">
      <c r="E59" s="25"/>
      <c r="F59" s="25"/>
      <c r="I59" s="37"/>
      <c r="J59" s="37"/>
    </row>
    <row r="60" spans="5:10" ht="12.75">
      <c r="E60" s="25"/>
      <c r="F60" s="25"/>
      <c r="I60" s="37"/>
      <c r="J60" s="37"/>
    </row>
    <row r="61" spans="5:10" ht="12.75">
      <c r="E61" s="25"/>
      <c r="F61" s="25"/>
      <c r="I61" s="37"/>
      <c r="J61" s="37"/>
    </row>
    <row r="62" spans="5:10" ht="12.75">
      <c r="E62" s="25"/>
      <c r="F62" s="25"/>
      <c r="I62" s="37"/>
      <c r="J62" s="37"/>
    </row>
    <row r="63" spans="5:10" ht="12.75">
      <c r="E63" s="25"/>
      <c r="F63" s="25"/>
      <c r="I63" s="37"/>
      <c r="J63" s="37"/>
    </row>
    <row r="64" spans="5:10" ht="12.75">
      <c r="E64" s="25"/>
      <c r="F64" s="25"/>
      <c r="I64" s="37"/>
      <c r="J64" s="37"/>
    </row>
    <row r="65" spans="9:10" ht="12.75">
      <c r="I65" s="37"/>
      <c r="J65" s="37"/>
    </row>
  </sheetData>
  <sheetProtection password="ECCE" sheet="1" objects="1" scenarios="1"/>
  <mergeCells count="7">
    <mergeCell ref="G1:G3"/>
    <mergeCell ref="H1:H3"/>
    <mergeCell ref="I1:J2"/>
    <mergeCell ref="A1:A3"/>
    <mergeCell ref="B1:C2"/>
    <mergeCell ref="D1:D3"/>
    <mergeCell ref="E1:F2"/>
  </mergeCells>
  <printOptions horizontalCentered="1"/>
  <pageMargins left="0" right="0" top="1.1811023622047245" bottom="0.984251968503937" header="0.5118110236220472" footer="0.5118110236220472"/>
  <pageSetup fitToHeight="1" fitToWidth="1" horizontalDpi="300" verticalDpi="300" orientation="portrait" paperSize="9" scale="98" r:id="rId1"/>
  <headerFooter alignWithMargins="0">
    <oddHeader>&amp;R&amp;"Arial,Gras"CTPD n° 1 du 1er février 2011
&amp;"Arial,Normal"3 / Transformations d'emplois C en B suite au redéploiement ORE PLF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25.57421875" style="0" customWidth="1"/>
    <col min="2" max="2" width="7.00390625" style="58" customWidth="1"/>
    <col min="3" max="3" width="7.421875" style="58" customWidth="1"/>
    <col min="4" max="4" width="11.421875" style="58" customWidth="1"/>
    <col min="5" max="5" width="5.8515625" style="58" customWidth="1"/>
    <col min="6" max="6" width="6.00390625" style="58" customWidth="1"/>
    <col min="7" max="7" width="21.140625" style="58" customWidth="1"/>
    <col min="8" max="8" width="12.8515625" style="58" customWidth="1"/>
    <col min="9" max="10" width="6.140625" style="58" customWidth="1"/>
  </cols>
  <sheetData>
    <row r="1" spans="1:10" ht="12.75">
      <c r="A1" s="129" t="s">
        <v>0</v>
      </c>
      <c r="B1" s="128" t="s">
        <v>120</v>
      </c>
      <c r="C1" s="128"/>
      <c r="D1" s="131" t="s">
        <v>1</v>
      </c>
      <c r="E1" s="131" t="s">
        <v>2</v>
      </c>
      <c r="F1" s="134"/>
      <c r="G1" s="131" t="s">
        <v>81</v>
      </c>
      <c r="H1" s="131" t="s">
        <v>4</v>
      </c>
      <c r="I1" s="131" t="s">
        <v>5</v>
      </c>
      <c r="J1" s="131"/>
    </row>
    <row r="2" spans="1:10" ht="28.5" customHeight="1">
      <c r="A2" s="129"/>
      <c r="B2" s="128"/>
      <c r="C2" s="128"/>
      <c r="D2" s="131"/>
      <c r="E2" s="134"/>
      <c r="F2" s="134"/>
      <c r="G2" s="131"/>
      <c r="H2" s="131"/>
      <c r="I2" s="131"/>
      <c r="J2" s="131"/>
    </row>
    <row r="3" spans="1:10" ht="24" customHeight="1">
      <c r="A3" s="129"/>
      <c r="B3" s="20" t="s">
        <v>6</v>
      </c>
      <c r="C3" s="20" t="s">
        <v>7</v>
      </c>
      <c r="D3" s="131"/>
      <c r="E3" s="20" t="s">
        <v>6</v>
      </c>
      <c r="F3" s="20" t="s">
        <v>7</v>
      </c>
      <c r="G3" s="131"/>
      <c r="H3" s="131"/>
      <c r="I3" s="20" t="s">
        <v>6</v>
      </c>
      <c r="J3" s="20" t="s">
        <v>7</v>
      </c>
    </row>
    <row r="4" spans="1:10" s="35" customFormat="1" ht="14.25">
      <c r="A4" s="70"/>
      <c r="B4" s="71"/>
      <c r="C4" s="71"/>
      <c r="D4" s="72"/>
      <c r="E4" s="71"/>
      <c r="F4" s="71"/>
      <c r="G4" s="72"/>
      <c r="H4" s="72"/>
      <c r="I4" s="71"/>
      <c r="J4" s="71"/>
    </row>
    <row r="5" spans="1:10" s="35" customFormat="1" ht="14.25">
      <c r="A5" s="73" t="s">
        <v>95</v>
      </c>
      <c r="B5" s="71"/>
      <c r="C5" s="71"/>
      <c r="D5" s="72"/>
      <c r="E5" s="71"/>
      <c r="F5" s="71"/>
      <c r="G5" s="72"/>
      <c r="H5" s="72"/>
      <c r="I5" s="71"/>
      <c r="J5" s="71"/>
    </row>
    <row r="6" ht="12.75"/>
    <row r="7" spans="1:10" ht="12.75">
      <c r="A7" s="133" t="s">
        <v>137</v>
      </c>
      <c r="B7" s="41">
        <v>5</v>
      </c>
      <c r="C7" s="41">
        <v>2</v>
      </c>
      <c r="D7" s="42">
        <f aca="true" t="shared" si="0" ref="D7:D20">(B7/(B7+C7))</f>
        <v>0.7142857142857143</v>
      </c>
      <c r="E7" s="7"/>
      <c r="F7" s="7">
        <v>-2</v>
      </c>
      <c r="G7" s="115" t="s">
        <v>142</v>
      </c>
      <c r="H7" s="42">
        <f aca="true" t="shared" si="1" ref="H7:H20">I7/(I7+J7)</f>
        <v>1</v>
      </c>
      <c r="I7" s="3">
        <f aca="true" t="shared" si="2" ref="I7:J20">B7+E7</f>
        <v>5</v>
      </c>
      <c r="J7" s="23">
        <f t="shared" si="2"/>
        <v>0</v>
      </c>
    </row>
    <row r="8" spans="1:10" ht="12.75">
      <c r="A8" s="133"/>
      <c r="B8" s="41">
        <v>3</v>
      </c>
      <c r="C8" s="41">
        <v>0</v>
      </c>
      <c r="D8" s="42">
        <f t="shared" si="0"/>
        <v>1</v>
      </c>
      <c r="E8" s="7">
        <v>-1</v>
      </c>
      <c r="F8" s="7"/>
      <c r="G8" s="115" t="s">
        <v>142</v>
      </c>
      <c r="H8" s="42">
        <f t="shared" si="1"/>
        <v>1</v>
      </c>
      <c r="I8" s="3">
        <f t="shared" si="2"/>
        <v>2</v>
      </c>
      <c r="J8" s="23">
        <f t="shared" si="2"/>
        <v>0</v>
      </c>
    </row>
    <row r="9" spans="1:10" ht="12.75">
      <c r="A9" s="101" t="s">
        <v>85</v>
      </c>
      <c r="B9" s="43">
        <v>1</v>
      </c>
      <c r="C9" s="43">
        <v>1</v>
      </c>
      <c r="D9" s="42">
        <f t="shared" si="0"/>
        <v>0.5</v>
      </c>
      <c r="E9" s="5"/>
      <c r="F9" s="5"/>
      <c r="G9" s="68"/>
      <c r="H9" s="42">
        <f t="shared" si="1"/>
        <v>0.5</v>
      </c>
      <c r="I9" s="3">
        <f t="shared" si="2"/>
        <v>1</v>
      </c>
      <c r="J9" s="23">
        <f t="shared" si="2"/>
        <v>1</v>
      </c>
    </row>
    <row r="10" spans="1:10" ht="12.75">
      <c r="A10" s="102" t="s">
        <v>96</v>
      </c>
      <c r="B10" s="43">
        <v>9</v>
      </c>
      <c r="C10" s="43">
        <v>6</v>
      </c>
      <c r="D10" s="42">
        <f t="shared" si="0"/>
        <v>0.6</v>
      </c>
      <c r="E10" s="5"/>
      <c r="F10" s="5"/>
      <c r="G10" s="62"/>
      <c r="H10" s="42">
        <f t="shared" si="1"/>
        <v>0.6</v>
      </c>
      <c r="I10" s="3">
        <f t="shared" si="2"/>
        <v>9</v>
      </c>
      <c r="J10" s="23">
        <f t="shared" si="2"/>
        <v>6</v>
      </c>
    </row>
    <row r="11" spans="1:10" ht="12.75">
      <c r="A11" s="110" t="s">
        <v>97</v>
      </c>
      <c r="B11" s="74">
        <v>3</v>
      </c>
      <c r="C11" s="43">
        <v>3</v>
      </c>
      <c r="D11" s="42">
        <f t="shared" si="0"/>
        <v>0.5</v>
      </c>
      <c r="E11" s="112">
        <v>-1</v>
      </c>
      <c r="F11" s="5"/>
      <c r="G11" s="115" t="s">
        <v>142</v>
      </c>
      <c r="H11" s="42">
        <f t="shared" si="1"/>
        <v>0.4</v>
      </c>
      <c r="I11" s="3">
        <f t="shared" si="2"/>
        <v>2</v>
      </c>
      <c r="J11" s="23">
        <f t="shared" si="2"/>
        <v>3</v>
      </c>
    </row>
    <row r="12" spans="1:10" ht="12.75">
      <c r="A12" s="111" t="s">
        <v>98</v>
      </c>
      <c r="B12" s="74">
        <v>2</v>
      </c>
      <c r="C12" s="43">
        <v>1</v>
      </c>
      <c r="D12" s="42">
        <f t="shared" si="0"/>
        <v>0.6666666666666666</v>
      </c>
      <c r="E12" s="7"/>
      <c r="F12" s="7"/>
      <c r="G12" s="62"/>
      <c r="H12" s="42">
        <f t="shared" si="1"/>
        <v>0.6666666666666666</v>
      </c>
      <c r="I12" s="3">
        <f t="shared" si="2"/>
        <v>2</v>
      </c>
      <c r="J12" s="23">
        <f t="shared" si="2"/>
        <v>1</v>
      </c>
    </row>
    <row r="13" spans="1:10" ht="12.75">
      <c r="A13" s="103" t="s">
        <v>82</v>
      </c>
      <c r="B13" s="41">
        <v>2</v>
      </c>
      <c r="C13" s="41">
        <v>0</v>
      </c>
      <c r="D13" s="42">
        <f t="shared" si="0"/>
        <v>1</v>
      </c>
      <c r="E13" s="7"/>
      <c r="F13" s="7"/>
      <c r="G13" s="62"/>
      <c r="H13" s="42">
        <f t="shared" si="1"/>
        <v>1</v>
      </c>
      <c r="I13" s="3">
        <f t="shared" si="2"/>
        <v>2</v>
      </c>
      <c r="J13" s="23">
        <f t="shared" si="2"/>
        <v>0</v>
      </c>
    </row>
    <row r="14" spans="1:10" ht="12.75">
      <c r="A14" s="101" t="s">
        <v>99</v>
      </c>
      <c r="B14" s="43">
        <v>8</v>
      </c>
      <c r="C14" s="43">
        <v>9</v>
      </c>
      <c r="D14" s="42">
        <f t="shared" si="0"/>
        <v>0.47058823529411764</v>
      </c>
      <c r="E14" s="7">
        <v>-2</v>
      </c>
      <c r="F14" s="7">
        <v>-2</v>
      </c>
      <c r="G14" s="115" t="s">
        <v>142</v>
      </c>
      <c r="H14" s="42">
        <f t="shared" si="1"/>
        <v>0.46153846153846156</v>
      </c>
      <c r="I14" s="3">
        <f t="shared" si="2"/>
        <v>6</v>
      </c>
      <c r="J14" s="23">
        <f t="shared" si="2"/>
        <v>7</v>
      </c>
    </row>
    <row r="15" spans="1:10" ht="12.75">
      <c r="A15" s="40" t="s">
        <v>135</v>
      </c>
      <c r="B15" s="43">
        <v>0</v>
      </c>
      <c r="C15" s="43">
        <v>0</v>
      </c>
      <c r="D15" s="42"/>
      <c r="E15" s="7">
        <v>2</v>
      </c>
      <c r="F15" s="7">
        <v>1</v>
      </c>
      <c r="G15" s="115" t="s">
        <v>142</v>
      </c>
      <c r="H15" s="42">
        <f>I15/(I15+J15)</f>
        <v>0.6666666666666666</v>
      </c>
      <c r="I15" s="3">
        <f>B15+E15</f>
        <v>2</v>
      </c>
      <c r="J15" s="23">
        <f>C15+F15</f>
        <v>1</v>
      </c>
    </row>
    <row r="16" spans="1:10" ht="12.75">
      <c r="A16" s="110" t="s">
        <v>100</v>
      </c>
      <c r="B16" s="74">
        <v>2</v>
      </c>
      <c r="C16" s="43">
        <v>2</v>
      </c>
      <c r="D16" s="42">
        <f t="shared" si="0"/>
        <v>0.5</v>
      </c>
      <c r="E16" s="114">
        <v>1</v>
      </c>
      <c r="F16" s="7">
        <v>-0.5</v>
      </c>
      <c r="G16" s="116" t="s">
        <v>143</v>
      </c>
      <c r="H16" s="42">
        <f t="shared" si="1"/>
        <v>0.6666666666666666</v>
      </c>
      <c r="I16" s="3">
        <f t="shared" si="2"/>
        <v>3</v>
      </c>
      <c r="J16" s="23">
        <f t="shared" si="2"/>
        <v>1.5</v>
      </c>
    </row>
    <row r="17" spans="1:10" ht="12.75">
      <c r="A17" s="111" t="s">
        <v>101</v>
      </c>
      <c r="B17" s="74">
        <v>3</v>
      </c>
      <c r="C17" s="43">
        <v>7</v>
      </c>
      <c r="D17" s="44">
        <f t="shared" si="0"/>
        <v>0.3</v>
      </c>
      <c r="E17" s="112">
        <v>1</v>
      </c>
      <c r="F17" s="112">
        <v>-1</v>
      </c>
      <c r="G17" s="113" t="s">
        <v>139</v>
      </c>
      <c r="H17" s="44">
        <f t="shared" si="1"/>
        <v>0.4</v>
      </c>
      <c r="I17" s="3">
        <f t="shared" si="2"/>
        <v>4</v>
      </c>
      <c r="J17" s="23">
        <f t="shared" si="2"/>
        <v>6</v>
      </c>
    </row>
    <row r="18" spans="1:10" ht="12.75">
      <c r="A18" s="101" t="s">
        <v>102</v>
      </c>
      <c r="B18" s="43">
        <v>8</v>
      </c>
      <c r="C18" s="43">
        <v>11.5</v>
      </c>
      <c r="D18" s="42">
        <f t="shared" si="0"/>
        <v>0.41025641025641024</v>
      </c>
      <c r="E18" s="7"/>
      <c r="F18" s="7">
        <v>-1</v>
      </c>
      <c r="G18" s="115" t="s">
        <v>142</v>
      </c>
      <c r="H18" s="42">
        <f t="shared" si="1"/>
        <v>0.43243243243243246</v>
      </c>
      <c r="I18" s="3">
        <f t="shared" si="2"/>
        <v>8</v>
      </c>
      <c r="J18" s="23">
        <f t="shared" si="2"/>
        <v>10.5</v>
      </c>
    </row>
    <row r="19" spans="1:10" ht="12.75">
      <c r="A19" s="101" t="s">
        <v>103</v>
      </c>
      <c r="B19" s="43">
        <v>10</v>
      </c>
      <c r="C19" s="43">
        <v>11.5</v>
      </c>
      <c r="D19" s="42">
        <f t="shared" si="0"/>
        <v>0.46511627906976744</v>
      </c>
      <c r="E19" s="7">
        <v>-10</v>
      </c>
      <c r="F19" s="7">
        <v>-11.5</v>
      </c>
      <c r="G19" s="115" t="s">
        <v>142</v>
      </c>
      <c r="H19" s="42"/>
      <c r="I19" s="3">
        <f t="shared" si="2"/>
        <v>0</v>
      </c>
      <c r="J19" s="23">
        <f t="shared" si="2"/>
        <v>0</v>
      </c>
    </row>
    <row r="20" spans="1:10" ht="12.75">
      <c r="A20" s="101" t="s">
        <v>104</v>
      </c>
      <c r="B20" s="43">
        <v>4</v>
      </c>
      <c r="C20" s="43">
        <v>4</v>
      </c>
      <c r="D20" s="42">
        <f t="shared" si="0"/>
        <v>0.5</v>
      </c>
      <c r="E20" s="7">
        <v>-0.5</v>
      </c>
      <c r="F20" s="7"/>
      <c r="G20" s="115" t="s">
        <v>142</v>
      </c>
      <c r="H20" s="42">
        <f t="shared" si="1"/>
        <v>0.4666666666666667</v>
      </c>
      <c r="I20" s="3">
        <f t="shared" si="2"/>
        <v>3.5</v>
      </c>
      <c r="J20" s="23">
        <f t="shared" si="2"/>
        <v>4</v>
      </c>
    </row>
    <row r="21" ht="12.75">
      <c r="J21" s="124"/>
    </row>
    <row r="22" spans="1:10" ht="14.25">
      <c r="A22" s="73" t="s">
        <v>105</v>
      </c>
      <c r="B22" s="59"/>
      <c r="J22" s="124"/>
    </row>
    <row r="23" ht="12.75">
      <c r="J23" s="124"/>
    </row>
    <row r="24" spans="1:10" ht="12.75">
      <c r="A24" s="104" t="s">
        <v>106</v>
      </c>
      <c r="B24" s="43">
        <v>0</v>
      </c>
      <c r="C24" s="43">
        <v>6</v>
      </c>
      <c r="D24" s="42">
        <f aca="true" t="shared" si="3" ref="D24:D32">(B24/(B24+C24))</f>
        <v>0</v>
      </c>
      <c r="E24" s="5"/>
      <c r="F24" s="5"/>
      <c r="G24" s="68"/>
      <c r="H24" s="42">
        <f aca="true" t="shared" si="4" ref="H24:H32">I24/(I24+J24)</f>
        <v>0</v>
      </c>
      <c r="I24" s="3">
        <f aca="true" t="shared" si="5" ref="I24:J32">B24+E24</f>
        <v>0</v>
      </c>
      <c r="J24" s="23">
        <f t="shared" si="5"/>
        <v>6</v>
      </c>
    </row>
    <row r="25" spans="1:10" ht="12.75">
      <c r="A25" s="101" t="s">
        <v>107</v>
      </c>
      <c r="B25" s="43">
        <v>7</v>
      </c>
      <c r="C25" s="43">
        <v>3</v>
      </c>
      <c r="D25" s="42">
        <f t="shared" si="3"/>
        <v>0.7</v>
      </c>
      <c r="E25" s="5">
        <v>-1</v>
      </c>
      <c r="F25" s="5">
        <v>-2</v>
      </c>
      <c r="G25" s="115" t="s">
        <v>142</v>
      </c>
      <c r="H25" s="42">
        <f t="shared" si="4"/>
        <v>0.8571428571428571</v>
      </c>
      <c r="I25" s="3">
        <f t="shared" si="5"/>
        <v>6</v>
      </c>
      <c r="J25" s="23">
        <f t="shared" si="5"/>
        <v>1</v>
      </c>
    </row>
    <row r="26" spans="1:10" ht="12.75">
      <c r="A26" s="101" t="s">
        <v>136</v>
      </c>
      <c r="B26" s="43">
        <v>0</v>
      </c>
      <c r="C26" s="43">
        <v>0</v>
      </c>
      <c r="D26" s="42"/>
      <c r="E26" s="5">
        <v>2</v>
      </c>
      <c r="F26" s="5">
        <v>5</v>
      </c>
      <c r="G26" s="115" t="s">
        <v>142</v>
      </c>
      <c r="H26" s="42">
        <f>I26/(I26+J26)</f>
        <v>0.2857142857142857</v>
      </c>
      <c r="I26" s="3">
        <f>B26+E26</f>
        <v>2</v>
      </c>
      <c r="J26" s="23">
        <f>C26+F26</f>
        <v>5</v>
      </c>
    </row>
    <row r="27" spans="1:10" ht="12.75">
      <c r="A27" s="104" t="s">
        <v>83</v>
      </c>
      <c r="B27" s="43">
        <v>1</v>
      </c>
      <c r="C27" s="43">
        <v>0</v>
      </c>
      <c r="D27" s="42">
        <f t="shared" si="3"/>
        <v>1</v>
      </c>
      <c r="E27" s="5"/>
      <c r="F27" s="5"/>
      <c r="G27" s="68"/>
      <c r="H27" s="42">
        <f t="shared" si="4"/>
        <v>1</v>
      </c>
      <c r="I27" s="3">
        <f t="shared" si="5"/>
        <v>1</v>
      </c>
      <c r="J27" s="23">
        <f t="shared" si="5"/>
        <v>0</v>
      </c>
    </row>
    <row r="28" spans="1:10" ht="12.75">
      <c r="A28" s="104" t="s">
        <v>84</v>
      </c>
      <c r="B28" s="3">
        <v>2</v>
      </c>
      <c r="C28" s="3">
        <v>0</v>
      </c>
      <c r="D28" s="42">
        <f t="shared" si="3"/>
        <v>1</v>
      </c>
      <c r="E28" s="5"/>
      <c r="F28" s="5"/>
      <c r="G28" s="68"/>
      <c r="H28" s="42">
        <f t="shared" si="4"/>
        <v>1</v>
      </c>
      <c r="I28" s="3">
        <f t="shared" si="5"/>
        <v>2</v>
      </c>
      <c r="J28" s="23">
        <f t="shared" si="5"/>
        <v>0</v>
      </c>
    </row>
    <row r="29" spans="1:10" ht="12.75">
      <c r="A29" s="104" t="s">
        <v>138</v>
      </c>
      <c r="B29" s="3">
        <v>0</v>
      </c>
      <c r="C29" s="3">
        <v>0</v>
      </c>
      <c r="D29" s="42"/>
      <c r="E29" s="5"/>
      <c r="F29" s="5">
        <v>2</v>
      </c>
      <c r="G29" s="115" t="s">
        <v>142</v>
      </c>
      <c r="H29" s="42">
        <f>I29/(I29+J29)</f>
        <v>0</v>
      </c>
      <c r="I29" s="3">
        <f>B29+E29</f>
        <v>0</v>
      </c>
      <c r="J29" s="23">
        <f>C29+F29</f>
        <v>2</v>
      </c>
    </row>
    <row r="30" spans="1:10" ht="12.75">
      <c r="A30" s="101" t="s">
        <v>144</v>
      </c>
      <c r="B30" s="43">
        <v>2</v>
      </c>
      <c r="C30" s="43">
        <v>1</v>
      </c>
      <c r="D30" s="42">
        <f t="shared" si="3"/>
        <v>0.6666666666666666</v>
      </c>
      <c r="E30" s="5"/>
      <c r="F30" s="5">
        <v>1</v>
      </c>
      <c r="G30" s="115" t="s">
        <v>142</v>
      </c>
      <c r="H30" s="42">
        <f t="shared" si="4"/>
        <v>0.5</v>
      </c>
      <c r="I30" s="3">
        <f t="shared" si="5"/>
        <v>2</v>
      </c>
      <c r="J30" s="23">
        <f t="shared" si="5"/>
        <v>2</v>
      </c>
    </row>
    <row r="31" spans="1:10" ht="12.75">
      <c r="A31" s="101" t="s">
        <v>108</v>
      </c>
      <c r="B31" s="41">
        <v>6</v>
      </c>
      <c r="C31" s="41">
        <v>3</v>
      </c>
      <c r="D31" s="42">
        <f t="shared" si="3"/>
        <v>0.6666666666666666</v>
      </c>
      <c r="E31" s="7"/>
      <c r="F31" s="7">
        <v>-1</v>
      </c>
      <c r="G31" s="115" t="s">
        <v>142</v>
      </c>
      <c r="H31" s="42">
        <f t="shared" si="4"/>
        <v>0.75</v>
      </c>
      <c r="I31" s="3">
        <f t="shared" si="5"/>
        <v>6</v>
      </c>
      <c r="J31" s="23">
        <f t="shared" si="5"/>
        <v>2</v>
      </c>
    </row>
    <row r="32" spans="1:10" ht="12.75">
      <c r="A32" s="101" t="s">
        <v>109</v>
      </c>
      <c r="B32" s="43">
        <v>4</v>
      </c>
      <c r="C32" s="43">
        <v>1</v>
      </c>
      <c r="D32" s="42">
        <f t="shared" si="3"/>
        <v>0.8</v>
      </c>
      <c r="E32" s="5"/>
      <c r="F32" s="5">
        <v>-1</v>
      </c>
      <c r="G32" s="115" t="s">
        <v>142</v>
      </c>
      <c r="H32" s="42">
        <f t="shared" si="4"/>
        <v>1</v>
      </c>
      <c r="I32" s="3">
        <f t="shared" si="5"/>
        <v>4</v>
      </c>
      <c r="J32" s="23">
        <f t="shared" si="5"/>
        <v>0</v>
      </c>
    </row>
    <row r="33" spans="1:10" ht="12.75">
      <c r="A33" s="75"/>
      <c r="B33" s="76"/>
      <c r="C33" s="76"/>
      <c r="D33" s="77"/>
      <c r="E33" s="78"/>
      <c r="F33" s="78"/>
      <c r="G33" s="79"/>
      <c r="H33" s="77"/>
      <c r="I33" s="80"/>
      <c r="J33" s="86"/>
    </row>
    <row r="34" spans="1:10" ht="14.25">
      <c r="A34" s="73" t="s">
        <v>110</v>
      </c>
      <c r="B34" s="76"/>
      <c r="C34" s="76"/>
      <c r="D34" s="77"/>
      <c r="E34" s="81"/>
      <c r="F34" s="81"/>
      <c r="G34" s="79"/>
      <c r="H34" s="77"/>
      <c r="I34" s="80"/>
      <c r="J34" s="86"/>
    </row>
    <row r="35" spans="1:10" ht="12.75">
      <c r="A35" s="75"/>
      <c r="B35" s="76"/>
      <c r="C35" s="76"/>
      <c r="D35" s="77"/>
      <c r="E35" s="81"/>
      <c r="F35" s="81"/>
      <c r="G35" s="79"/>
      <c r="H35" s="77"/>
      <c r="I35" s="80"/>
      <c r="J35" s="86"/>
    </row>
    <row r="36" spans="1:10" ht="12.75">
      <c r="A36" s="101" t="s">
        <v>111</v>
      </c>
      <c r="B36" s="43">
        <v>2</v>
      </c>
      <c r="C36" s="43">
        <v>0</v>
      </c>
      <c r="D36" s="42">
        <f>(B36/(B36+C36))</f>
        <v>1</v>
      </c>
      <c r="E36" s="5"/>
      <c r="F36" s="5"/>
      <c r="G36" s="68"/>
      <c r="H36" s="42">
        <f>I36/(I36+J36)</f>
        <v>1</v>
      </c>
      <c r="I36" s="3">
        <f aca="true" t="shared" si="6" ref="I36:J38">B36+E36</f>
        <v>2</v>
      </c>
      <c r="J36" s="23">
        <f t="shared" si="6"/>
        <v>0</v>
      </c>
    </row>
    <row r="37" spans="1:10" ht="12.75">
      <c r="A37" s="101" t="s">
        <v>112</v>
      </c>
      <c r="B37" s="43">
        <v>3</v>
      </c>
      <c r="C37" s="43">
        <v>3</v>
      </c>
      <c r="D37" s="42">
        <f>(B37/(B37+C37))</f>
        <v>0.5</v>
      </c>
      <c r="E37" s="7"/>
      <c r="F37" s="7"/>
      <c r="G37" s="62"/>
      <c r="H37" s="42">
        <f>I37/(I37+J37)</f>
        <v>0.5</v>
      </c>
      <c r="I37" s="3">
        <f t="shared" si="6"/>
        <v>3</v>
      </c>
      <c r="J37" s="23">
        <f t="shared" si="6"/>
        <v>3</v>
      </c>
    </row>
    <row r="38" spans="1:10" ht="12.75">
      <c r="A38" s="40" t="s">
        <v>134</v>
      </c>
      <c r="B38" s="43">
        <v>1</v>
      </c>
      <c r="C38" s="43">
        <v>1</v>
      </c>
      <c r="D38" s="42">
        <f>(B38/(B38+C38))</f>
        <v>0.5</v>
      </c>
      <c r="E38" s="5">
        <v>1</v>
      </c>
      <c r="F38" s="5"/>
      <c r="G38" s="115" t="s">
        <v>142</v>
      </c>
      <c r="H38" s="42">
        <f>I38/(I38+J38)</f>
        <v>0.6666666666666666</v>
      </c>
      <c r="I38" s="3">
        <f t="shared" si="6"/>
        <v>2</v>
      </c>
      <c r="J38" s="23">
        <f t="shared" si="6"/>
        <v>1</v>
      </c>
    </row>
    <row r="39" ht="12.75">
      <c r="J39" s="124"/>
    </row>
    <row r="40" spans="1:10" ht="14.25">
      <c r="A40" s="82" t="s">
        <v>113</v>
      </c>
      <c r="J40" s="124"/>
    </row>
    <row r="41" ht="12.75">
      <c r="J41" s="124"/>
    </row>
    <row r="42" spans="1:10" ht="12.75">
      <c r="A42" s="104" t="s">
        <v>114</v>
      </c>
      <c r="B42" s="43">
        <v>4</v>
      </c>
      <c r="C42" s="43">
        <v>0</v>
      </c>
      <c r="D42" s="42">
        <f>(B42/(B42+C42))</f>
        <v>1</v>
      </c>
      <c r="E42" s="7"/>
      <c r="F42" s="7"/>
      <c r="G42" s="62"/>
      <c r="H42" s="42">
        <f>I42/(I42+J42)</f>
        <v>1</v>
      </c>
      <c r="I42" s="3">
        <f aca="true" t="shared" si="7" ref="I42:J44">B42+E42</f>
        <v>4</v>
      </c>
      <c r="J42" s="23">
        <f t="shared" si="7"/>
        <v>0</v>
      </c>
    </row>
    <row r="43" spans="1:10" ht="12.75">
      <c r="A43" s="40" t="s">
        <v>115</v>
      </c>
      <c r="B43" s="43">
        <v>0</v>
      </c>
      <c r="C43" s="43">
        <v>5</v>
      </c>
      <c r="D43" s="42">
        <f>(B43/(B43+C43))</f>
        <v>0</v>
      </c>
      <c r="E43" s="7"/>
      <c r="F43" s="7"/>
      <c r="G43" s="62"/>
      <c r="H43" s="42">
        <f>I43/(I43+J43)</f>
        <v>0</v>
      </c>
      <c r="I43" s="3">
        <f t="shared" si="7"/>
        <v>0</v>
      </c>
      <c r="J43" s="23">
        <f t="shared" si="7"/>
        <v>5</v>
      </c>
    </row>
    <row r="44" spans="1:10" ht="12.75">
      <c r="A44" s="40" t="s">
        <v>116</v>
      </c>
      <c r="B44" s="43">
        <v>0</v>
      </c>
      <c r="C44" s="43">
        <v>3</v>
      </c>
      <c r="D44" s="42">
        <f>(B44/(B44+C44))</f>
        <v>0</v>
      </c>
      <c r="E44" s="7"/>
      <c r="F44" s="7">
        <v>-1</v>
      </c>
      <c r="G44" s="115" t="s">
        <v>142</v>
      </c>
      <c r="H44" s="42">
        <f>I44/(I44+J44)</f>
        <v>0</v>
      </c>
      <c r="I44" s="3">
        <f t="shared" si="7"/>
        <v>0</v>
      </c>
      <c r="J44" s="23">
        <f t="shared" si="7"/>
        <v>2</v>
      </c>
    </row>
    <row r="45" spans="1:10" ht="12.75">
      <c r="A45" s="75"/>
      <c r="B45" s="76"/>
      <c r="C45" s="76"/>
      <c r="D45" s="77"/>
      <c r="E45" s="81"/>
      <c r="F45" s="81"/>
      <c r="G45" s="79"/>
      <c r="H45" s="77"/>
      <c r="I45" s="80"/>
      <c r="J45" s="80"/>
    </row>
    <row r="46" spans="1:10" s="87" customFormat="1" ht="12.75">
      <c r="A46" s="75"/>
      <c r="B46" s="83"/>
      <c r="C46" s="83"/>
      <c r="D46" s="84"/>
      <c r="E46" s="78"/>
      <c r="F46" s="78"/>
      <c r="G46" s="85"/>
      <c r="H46" s="84"/>
      <c r="I46" s="86"/>
      <c r="J46" s="86"/>
    </row>
    <row r="47" spans="1:10" ht="12.75">
      <c r="A47" s="105" t="s">
        <v>117</v>
      </c>
      <c r="B47" s="45">
        <f>SUM(B5:B46)</f>
        <v>92</v>
      </c>
      <c r="C47" s="45">
        <f>SUM(C5:C46)</f>
        <v>84</v>
      </c>
      <c r="D47" s="46">
        <f>(B47/(B47+C47))</f>
        <v>0.5227272727272727</v>
      </c>
      <c r="E47" s="45">
        <f>SUM(E5:E46)</f>
        <v>-8.5</v>
      </c>
      <c r="F47" s="45">
        <f>SUM(F5:F46)</f>
        <v>-14</v>
      </c>
      <c r="G47" s="67"/>
      <c r="H47" s="46">
        <f>I47/(I47+J47)</f>
        <v>0.5439739413680782</v>
      </c>
      <c r="I47" s="45">
        <f>SUM(I5:I46)</f>
        <v>83.5</v>
      </c>
      <c r="J47" s="45">
        <f>SUM(J5:J46)</f>
        <v>70</v>
      </c>
    </row>
    <row r="48" spans="1:10" s="87" customFormat="1" ht="12.75">
      <c r="A48" s="88"/>
      <c r="B48" s="83"/>
      <c r="C48" s="83"/>
      <c r="D48" s="84"/>
      <c r="E48" s="89"/>
      <c r="F48" s="89"/>
      <c r="G48" s="90"/>
      <c r="H48" s="84"/>
      <c r="I48" s="86"/>
      <c r="J48" s="86"/>
    </row>
    <row r="49" spans="1:10" ht="12.75" customHeight="1">
      <c r="A49" s="100" t="s">
        <v>86</v>
      </c>
      <c r="B49" s="43">
        <v>20</v>
      </c>
      <c r="C49" s="43">
        <v>1</v>
      </c>
      <c r="D49" s="42">
        <f>(B49/(B49+C49))</f>
        <v>0.9523809523809523</v>
      </c>
      <c r="E49" s="8"/>
      <c r="F49" s="8"/>
      <c r="G49" s="68"/>
      <c r="H49" s="42">
        <f>I49/(I49+J49)</f>
        <v>0.9523809523809523</v>
      </c>
      <c r="I49" s="3">
        <f aca="true" t="shared" si="8" ref="I49:J51">B49+E49</f>
        <v>20</v>
      </c>
      <c r="J49" s="3">
        <f t="shared" si="8"/>
        <v>1</v>
      </c>
    </row>
    <row r="50" spans="1:10" ht="12.75">
      <c r="A50" s="106" t="s">
        <v>87</v>
      </c>
      <c r="B50" s="43">
        <v>7</v>
      </c>
      <c r="C50" s="43">
        <v>3</v>
      </c>
      <c r="D50" s="42">
        <f>(B50/(B50+C50))</f>
        <v>0.7</v>
      </c>
      <c r="E50" s="8"/>
      <c r="F50" s="8"/>
      <c r="G50" s="62"/>
      <c r="H50" s="42">
        <f>I50/(I50+J50)</f>
        <v>0.7</v>
      </c>
      <c r="I50" s="3">
        <f t="shared" si="8"/>
        <v>7</v>
      </c>
      <c r="J50" s="3">
        <f t="shared" si="8"/>
        <v>3</v>
      </c>
    </row>
    <row r="51" spans="1:10" ht="12.75">
      <c r="A51" s="105" t="s">
        <v>88</v>
      </c>
      <c r="B51" s="45">
        <v>27</v>
      </c>
      <c r="C51" s="45">
        <v>4</v>
      </c>
      <c r="D51" s="46">
        <f>(B51/(B51+C51))</f>
        <v>0.8709677419354839</v>
      </c>
      <c r="E51" s="48"/>
      <c r="F51" s="48"/>
      <c r="G51" s="66"/>
      <c r="H51" s="46">
        <f>I51/(I51+J51)</f>
        <v>0.8709677419354839</v>
      </c>
      <c r="I51" s="47">
        <f t="shared" si="8"/>
        <v>27</v>
      </c>
      <c r="J51" s="47">
        <f t="shared" si="8"/>
        <v>4</v>
      </c>
    </row>
    <row r="52" spans="1:10" s="87" customFormat="1" ht="12.75">
      <c r="A52" s="88"/>
      <c r="B52" s="83"/>
      <c r="C52" s="83"/>
      <c r="D52" s="84"/>
      <c r="E52" s="91"/>
      <c r="F52" s="91"/>
      <c r="G52" s="85"/>
      <c r="H52" s="84"/>
      <c r="I52" s="86"/>
      <c r="J52" s="86"/>
    </row>
    <row r="53" spans="1:10" ht="12.75">
      <c r="A53" s="107" t="s">
        <v>118</v>
      </c>
      <c r="B53" s="49">
        <f>B47+B51</f>
        <v>119</v>
      </c>
      <c r="C53" s="49">
        <f>C47+C51</f>
        <v>88</v>
      </c>
      <c r="D53" s="50">
        <f>(B53/(B53+C53))</f>
        <v>0.5748792270531401</v>
      </c>
      <c r="E53" s="49">
        <f>E47+E51</f>
        <v>-8.5</v>
      </c>
      <c r="F53" s="49">
        <f>F47+F51</f>
        <v>-14</v>
      </c>
      <c r="G53" s="64"/>
      <c r="H53" s="50">
        <f>I53/(I53+J53)</f>
        <v>0.5989159891598916</v>
      </c>
      <c r="I53" s="49">
        <f>I47+I51</f>
        <v>110.5</v>
      </c>
      <c r="J53" s="49">
        <f>J47+J51</f>
        <v>74</v>
      </c>
    </row>
    <row r="54" spans="1:10" s="87" customFormat="1" ht="12.75">
      <c r="A54" s="92"/>
      <c r="B54" s="83"/>
      <c r="C54" s="83"/>
      <c r="D54" s="84"/>
      <c r="E54" s="89"/>
      <c r="F54" s="89"/>
      <c r="G54" s="85"/>
      <c r="H54" s="84"/>
      <c r="I54" s="86"/>
      <c r="J54" s="86"/>
    </row>
    <row r="55" spans="1:10" ht="12.75">
      <c r="A55" s="108" t="s">
        <v>89</v>
      </c>
      <c r="B55" s="51">
        <f>B53+Havre!B26+Postes!B62</f>
        <v>404</v>
      </c>
      <c r="C55" s="51">
        <f>C53+Havre!C26+Postes!C62</f>
        <v>353</v>
      </c>
      <c r="D55" s="52">
        <f>(B55/(B55+C55))</f>
        <v>0.5336856010568032</v>
      </c>
      <c r="E55" s="53"/>
      <c r="F55" s="54"/>
      <c r="G55" s="65"/>
      <c r="H55" s="52">
        <f>I55/(I55+J55)</f>
        <v>0.5620736698499318</v>
      </c>
      <c r="I55" s="51">
        <f>I53+Havre!I26+Postes!I62</f>
        <v>412</v>
      </c>
      <c r="J55" s="51">
        <f>J53+Havre!J26+Postes!J62</f>
        <v>321</v>
      </c>
    </row>
    <row r="56" spans="1:10" ht="12.75">
      <c r="A56" s="109" t="s">
        <v>90</v>
      </c>
      <c r="B56" s="55">
        <f>B55-B51</f>
        <v>377</v>
      </c>
      <c r="C56" s="55">
        <f>C55-C51</f>
        <v>349</v>
      </c>
      <c r="D56" s="56">
        <f>(B56/(B56+C56))</f>
        <v>0.5192837465564738</v>
      </c>
      <c r="E56" s="57"/>
      <c r="F56" s="15"/>
      <c r="G56" s="63"/>
      <c r="H56" s="56">
        <f>I56/(I56+J56)</f>
        <v>0.5484330484330484</v>
      </c>
      <c r="I56" s="9">
        <f>I55-I51</f>
        <v>385</v>
      </c>
      <c r="J56" s="9">
        <f>J55-J51</f>
        <v>317</v>
      </c>
    </row>
    <row r="57" spans="5:10" ht="12.75">
      <c r="E57" s="59"/>
      <c r="F57" s="59"/>
      <c r="J57" s="60"/>
    </row>
    <row r="58" spans="4:10" ht="12.75">
      <c r="D58" s="137" t="s">
        <v>91</v>
      </c>
      <c r="E58" s="137"/>
      <c r="F58" s="137" t="s">
        <v>121</v>
      </c>
      <c r="G58" s="137"/>
      <c r="H58" s="137" t="s">
        <v>92</v>
      </c>
      <c r="I58" s="137"/>
      <c r="J58" s="60"/>
    </row>
    <row r="59" spans="2:10" ht="12.75">
      <c r="B59" s="140" t="s">
        <v>122</v>
      </c>
      <c r="C59" s="140"/>
      <c r="D59" s="141">
        <f>Postes!B62+Postes!C62</f>
        <v>379.5</v>
      </c>
      <c r="E59" s="141"/>
      <c r="F59" s="141">
        <f>Postes!I62+Postes!J62</f>
        <v>383.5</v>
      </c>
      <c r="G59" s="141"/>
      <c r="H59" s="142">
        <f>F59-D59</f>
        <v>4</v>
      </c>
      <c r="I59" s="142"/>
      <c r="J59" s="60"/>
    </row>
    <row r="60" spans="2:10" ht="12.75">
      <c r="B60" s="138" t="s">
        <v>93</v>
      </c>
      <c r="C60" s="138"/>
      <c r="D60" s="139">
        <f>Havre!B26+Havre!C26-Havre!B4-Havre!C4-Havre!B24-Havre!C24</f>
        <v>157.5</v>
      </c>
      <c r="E60" s="139"/>
      <c r="F60" s="139">
        <f>Havre!I26+Havre!J26-Havre!I24-Havre!J24-Havre!I4-Havre!J4</f>
        <v>154.5</v>
      </c>
      <c r="G60" s="139"/>
      <c r="H60" s="142">
        <f>F60-D60</f>
        <v>-3</v>
      </c>
      <c r="I60" s="142"/>
      <c r="J60" s="60"/>
    </row>
    <row r="61" spans="2:10" ht="25.5" customHeight="1">
      <c r="B61" s="135" t="s">
        <v>123</v>
      </c>
      <c r="C61" s="136"/>
      <c r="D61" s="141">
        <f>Havre!B4+Havre!C4+Havre!B24+Havre!C24</f>
        <v>13</v>
      </c>
      <c r="E61" s="141"/>
      <c r="F61" s="139">
        <f>Havre!I4+Havre!J4+Havre!I24+Havre!J24</f>
        <v>10.5</v>
      </c>
      <c r="G61" s="139"/>
      <c r="H61" s="142">
        <f>F61-D61</f>
        <v>-2.5</v>
      </c>
      <c r="I61" s="142"/>
      <c r="J61" s="60"/>
    </row>
    <row r="62" spans="2:10" ht="12.75">
      <c r="B62" s="140" t="s">
        <v>124</v>
      </c>
      <c r="C62" s="140"/>
      <c r="D62" s="141">
        <f>B47+C47</f>
        <v>176</v>
      </c>
      <c r="E62" s="141"/>
      <c r="F62" s="139">
        <f>I47+J47</f>
        <v>153.5</v>
      </c>
      <c r="G62" s="139"/>
      <c r="H62" s="142">
        <f>F62-D62</f>
        <v>-22.5</v>
      </c>
      <c r="I62" s="142"/>
      <c r="J62" s="60"/>
    </row>
    <row r="63" spans="2:10" ht="12.75">
      <c r="B63" s="140" t="s">
        <v>94</v>
      </c>
      <c r="C63" s="140"/>
      <c r="D63" s="141">
        <f>B56+C56</f>
        <v>726</v>
      </c>
      <c r="E63" s="141"/>
      <c r="F63" s="141">
        <f>I56+J56</f>
        <v>702</v>
      </c>
      <c r="G63" s="141"/>
      <c r="H63" s="142">
        <f>F63-D63</f>
        <v>-24</v>
      </c>
      <c r="I63" s="142"/>
      <c r="J63" s="60"/>
    </row>
    <row r="64" spans="5:10" ht="12.75">
      <c r="E64" s="59"/>
      <c r="F64" s="59"/>
      <c r="J64" s="60"/>
    </row>
    <row r="65" spans="4:10" ht="12.75">
      <c r="D65" s="137" t="s">
        <v>6</v>
      </c>
      <c r="E65" s="137"/>
      <c r="F65" s="137" t="s">
        <v>7</v>
      </c>
      <c r="G65" s="137"/>
      <c r="H65" s="137" t="s">
        <v>92</v>
      </c>
      <c r="I65" s="137"/>
      <c r="J65" s="60"/>
    </row>
    <row r="66" spans="2:10" ht="30" customHeight="1">
      <c r="B66" s="135" t="s">
        <v>125</v>
      </c>
      <c r="C66" s="136"/>
      <c r="D66" s="143">
        <f>Postes!E62</f>
        <v>12</v>
      </c>
      <c r="E66" s="144"/>
      <c r="F66" s="145">
        <f>Postes!F62</f>
        <v>-8</v>
      </c>
      <c r="G66" s="146"/>
      <c r="H66" s="142">
        <f>F66+D66</f>
        <v>4</v>
      </c>
      <c r="I66" s="142"/>
      <c r="J66" s="60"/>
    </row>
    <row r="67" spans="2:10" ht="12.75">
      <c r="B67" s="140" t="s">
        <v>126</v>
      </c>
      <c r="C67" s="140"/>
      <c r="D67" s="147">
        <f>Havre!E26</f>
        <v>4.5</v>
      </c>
      <c r="E67" s="148"/>
      <c r="F67" s="145">
        <f>Havre!F26</f>
        <v>-10</v>
      </c>
      <c r="G67" s="146"/>
      <c r="H67" s="142">
        <f>F67+D67</f>
        <v>-5.5</v>
      </c>
      <c r="I67" s="142"/>
      <c r="J67" s="60"/>
    </row>
    <row r="68" spans="2:10" ht="12.75">
      <c r="B68" s="140" t="s">
        <v>127</v>
      </c>
      <c r="C68" s="140"/>
      <c r="D68" s="145">
        <f>E53</f>
        <v>-8.5</v>
      </c>
      <c r="E68" s="149"/>
      <c r="F68" s="145">
        <f>F53</f>
        <v>-14</v>
      </c>
      <c r="G68" s="146"/>
      <c r="H68" s="142">
        <f>F68+D68</f>
        <v>-22.5</v>
      </c>
      <c r="I68" s="142"/>
      <c r="J68" s="60"/>
    </row>
    <row r="69" spans="2:10" ht="12.75">
      <c r="B69" s="140" t="s">
        <v>128</v>
      </c>
      <c r="C69" s="140"/>
      <c r="D69" s="147">
        <f>SUM(D66:E68)</f>
        <v>8</v>
      </c>
      <c r="E69" s="148"/>
      <c r="F69" s="145">
        <f>SUM(F66:G68)</f>
        <v>-32</v>
      </c>
      <c r="G69" s="146"/>
      <c r="H69" s="142">
        <f>F69+D69</f>
        <v>-24</v>
      </c>
      <c r="I69" s="142"/>
      <c r="J69" s="36"/>
    </row>
    <row r="70" spans="2:10" ht="12.75">
      <c r="B70" s="140" t="s">
        <v>129</v>
      </c>
      <c r="C70" s="140"/>
      <c r="D70" s="143">
        <v>9</v>
      </c>
      <c r="E70" s="144"/>
      <c r="F70" s="145">
        <v>-32</v>
      </c>
      <c r="G70" s="146"/>
      <c r="H70" s="142">
        <f>F70+D70</f>
        <v>-23</v>
      </c>
      <c r="I70" s="142"/>
      <c r="J70" s="61"/>
    </row>
    <row r="71" spans="5:10" ht="12.75">
      <c r="E71" s="59"/>
      <c r="F71" s="59"/>
      <c r="J71" s="61"/>
    </row>
    <row r="72" spans="3:10" ht="12.75">
      <c r="C72" s="123" t="s">
        <v>140</v>
      </c>
      <c r="E72" s="59"/>
      <c r="F72" s="59"/>
      <c r="J72" s="61"/>
    </row>
    <row r="73" spans="1:10" ht="12.75">
      <c r="A73" s="93"/>
      <c r="C73" s="122" t="s">
        <v>141</v>
      </c>
      <c r="E73" s="59"/>
      <c r="F73" s="59"/>
      <c r="J73" s="61"/>
    </row>
    <row r="74" spans="5:10" ht="12.75">
      <c r="E74" s="59"/>
      <c r="F74" s="59"/>
      <c r="J74" s="61"/>
    </row>
    <row r="75" spans="5:10" ht="12.75">
      <c r="E75" s="59"/>
      <c r="F75" s="59"/>
      <c r="J75" s="61"/>
    </row>
    <row r="76" spans="5:10" ht="12.75">
      <c r="E76" s="59"/>
      <c r="F76" s="59"/>
      <c r="J76" s="61"/>
    </row>
  </sheetData>
  <sheetProtection password="ECCE" sheet="1" objects="1" scenarios="1"/>
  <mergeCells count="54">
    <mergeCell ref="B70:C70"/>
    <mergeCell ref="D70:E70"/>
    <mergeCell ref="F70:G70"/>
    <mergeCell ref="H70:I70"/>
    <mergeCell ref="B69:C69"/>
    <mergeCell ref="D69:E69"/>
    <mergeCell ref="F69:G69"/>
    <mergeCell ref="H69:I69"/>
    <mergeCell ref="B68:C68"/>
    <mergeCell ref="D68:E68"/>
    <mergeCell ref="F68:G68"/>
    <mergeCell ref="H68:I68"/>
    <mergeCell ref="B67:C67"/>
    <mergeCell ref="D67:E67"/>
    <mergeCell ref="F67:G67"/>
    <mergeCell ref="H67:I67"/>
    <mergeCell ref="D65:E65"/>
    <mergeCell ref="F65:G65"/>
    <mergeCell ref="H65:I65"/>
    <mergeCell ref="D66:E66"/>
    <mergeCell ref="F66:G66"/>
    <mergeCell ref="H66:I66"/>
    <mergeCell ref="H62:I62"/>
    <mergeCell ref="B63:C63"/>
    <mergeCell ref="D63:E63"/>
    <mergeCell ref="F63:G63"/>
    <mergeCell ref="H63:I63"/>
    <mergeCell ref="H60:I60"/>
    <mergeCell ref="D61:E61"/>
    <mergeCell ref="F61:G61"/>
    <mergeCell ref="H61:I61"/>
    <mergeCell ref="H58:I58"/>
    <mergeCell ref="B59:C59"/>
    <mergeCell ref="D59:E59"/>
    <mergeCell ref="F59:G59"/>
    <mergeCell ref="H59:I59"/>
    <mergeCell ref="B61:C61"/>
    <mergeCell ref="B66:C66"/>
    <mergeCell ref="D58:E58"/>
    <mergeCell ref="F58:G58"/>
    <mergeCell ref="B60:C60"/>
    <mergeCell ref="D60:E60"/>
    <mergeCell ref="F60:G60"/>
    <mergeCell ref="B62:C62"/>
    <mergeCell ref="D62:E62"/>
    <mergeCell ref="F62:G62"/>
    <mergeCell ref="G1:G3"/>
    <mergeCell ref="H1:H3"/>
    <mergeCell ref="I1:J2"/>
    <mergeCell ref="A7:A8"/>
    <mergeCell ref="A1:A3"/>
    <mergeCell ref="B1:C2"/>
    <mergeCell ref="D1:D3"/>
    <mergeCell ref="E1:F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2" r:id="rId4"/>
  <headerFooter alignWithMargins="0">
    <oddHeader>&amp;R&amp;"Arial,Gras"CTPD n°1 du 1er février 2011
&amp;"Arial,Normal"3 / Transformations d'emplois C en B  suite au redéploiement ORE PLF 2011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Trésor 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DSF76</cp:lastModifiedBy>
  <cp:lastPrinted>2011-01-19T12:55:56Z</cp:lastPrinted>
  <dcterms:created xsi:type="dcterms:W3CDTF">2010-02-02T16:58:05Z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