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Postes" sheetId="1" r:id="rId1"/>
    <sheet name="Havre" sheetId="2" r:id="rId2"/>
    <sheet name="sites DRFiP" sheetId="3" r:id="rId3"/>
  </sheets>
  <definedNames/>
  <calcPr fullCalcOnLoad="1"/>
</workbook>
</file>

<file path=xl/sharedStrings.xml><?xml version="1.0" encoding="utf-8"?>
<sst xmlns="http://schemas.openxmlformats.org/spreadsheetml/2006/main" count="217" uniqueCount="145">
  <si>
    <t>POSTES / SERVICES</t>
  </si>
  <si>
    <t>Effectifs 
théoriques au
31/12/2009</t>
  </si>
  <si>
    <t>Pourcentage de B par poste</t>
  </si>
  <si>
    <t>à implanter 
ou à 
désimplanter</t>
  </si>
  <si>
    <t>observations</t>
  </si>
  <si>
    <t>Nouveau pourcentage de B par poste après transformation</t>
  </si>
  <si>
    <t>Effectifs 
théoriques
corrigés</t>
  </si>
  <si>
    <t>B</t>
  </si>
  <si>
    <t>C</t>
  </si>
  <si>
    <t>BARENTIN</t>
  </si>
  <si>
    <t>BLAINVILLE-CREVON</t>
  </si>
  <si>
    <t>ORE</t>
  </si>
  <si>
    <t>BIHOREL-LES-ROUEN</t>
  </si>
  <si>
    <t>CAUDEBEC-EN-CAUX</t>
  </si>
  <si>
    <t>CLERES</t>
  </si>
  <si>
    <t>DARNETAL</t>
  </si>
  <si>
    <t>ORE + transfo de C en B</t>
  </si>
  <si>
    <t>DEVILLE-LES-ROUEN</t>
  </si>
  <si>
    <t>DOUDEVILLE</t>
  </si>
  <si>
    <t>DUCLAIR</t>
  </si>
  <si>
    <t>transfo de C en B</t>
  </si>
  <si>
    <t>ELBEUF</t>
  </si>
  <si>
    <t>ELBEUF SIP</t>
  </si>
  <si>
    <t>GRAND-COURONNE</t>
  </si>
  <si>
    <t>MAROMME</t>
  </si>
  <si>
    <t>LE MESNIL-ESNARD</t>
  </si>
  <si>
    <t>MONTVILLE</t>
  </si>
  <si>
    <t>LE PETIT-QUEVILLY</t>
  </si>
  <si>
    <t>SIP DE ROUEN VILLE</t>
  </si>
  <si>
    <t>ORE + transfert TLE+
transfo de C en B</t>
  </si>
  <si>
    <t>ROUEN MUNICIPALE</t>
  </si>
  <si>
    <t>ROUEN C.H.R</t>
  </si>
  <si>
    <t>ST-AUBIN-LES-ELBEUF</t>
  </si>
  <si>
    <t>SOTTEVILLE-LES-ROUEN</t>
  </si>
  <si>
    <t>YERVILLE</t>
  </si>
  <si>
    <t>YVETOT</t>
  </si>
  <si>
    <t>LE GRAND-QUEVILLY</t>
  </si>
  <si>
    <t>SEINE-MARITIME AMENDES</t>
  </si>
  <si>
    <t>BELLENCOMBRE</t>
  </si>
  <si>
    <t>BLANGY-SUR-BRESLE</t>
  </si>
  <si>
    <t xml:space="preserve">DIEPPE CENTRE et EST </t>
  </si>
  <si>
    <t>DIEPPE MUNICIPALE</t>
  </si>
  <si>
    <t>ENVERMEU</t>
  </si>
  <si>
    <t>EU</t>
  </si>
  <si>
    <t>CREATION SIP</t>
  </si>
  <si>
    <t>SIP DE EU</t>
  </si>
  <si>
    <t>LONGUEVILLE-SUR-SCIE</t>
  </si>
  <si>
    <t xml:space="preserve">LUNERAY </t>
  </si>
  <si>
    <t>OFFRANVILLE</t>
  </si>
  <si>
    <t>TOTES</t>
  </si>
  <si>
    <t>LE TREPORT</t>
  </si>
  <si>
    <t>AUMALE</t>
  </si>
  <si>
    <t>CANY-BARVILLE</t>
  </si>
  <si>
    <t>LA FEUILLIE</t>
  </si>
  <si>
    <t>FORGES-LES-EAUX</t>
  </si>
  <si>
    <t>GOURNAY-EN-BRAY</t>
  </si>
  <si>
    <t>NEUFCHATEL-EN-BRAY</t>
  </si>
  <si>
    <t>SIP DE NEUFCHATEL</t>
  </si>
  <si>
    <t>SAINT-VALERY-EN-CAUX</t>
  </si>
  <si>
    <t>PAIERIE REGIONALE</t>
  </si>
  <si>
    <t>P. DEPARTEMENTALE</t>
  </si>
  <si>
    <t>sous-total PCNC</t>
  </si>
  <si>
    <t>ERD</t>
  </si>
  <si>
    <t>ROUEN</t>
  </si>
  <si>
    <t>DIEPPE</t>
  </si>
  <si>
    <t>ERR Rouen</t>
  </si>
  <si>
    <t>AGENTS ENQUETEURS</t>
  </si>
  <si>
    <t>CONTR. COMMISSIONNES</t>
  </si>
  <si>
    <t>TOTAUX ROUEN / DIEPPE</t>
  </si>
  <si>
    <t xml:space="preserve">RF DU HAVRE </t>
  </si>
  <si>
    <t>BOLBEC</t>
  </si>
  <si>
    <t>SIP de BOLBEC</t>
  </si>
  <si>
    <t>CRIQUETOT-L'ESNEVAL</t>
  </si>
  <si>
    <t>FECAMP</t>
  </si>
  <si>
    <t>SIP DE FECAMP</t>
  </si>
  <si>
    <t>FECAMP MUNICIPALE</t>
  </si>
  <si>
    <t>GODERVILLE</t>
  </si>
  <si>
    <t>HARFLEUR</t>
  </si>
  <si>
    <t>LE HAVRE IMPOTS</t>
  </si>
  <si>
    <t>FAUVILLE-EN-CAUX</t>
  </si>
  <si>
    <t>LE HAVRE MUNICIPALE</t>
  </si>
  <si>
    <t>LE HAVRE C.H.</t>
  </si>
  <si>
    <t>VALMONT</t>
  </si>
  <si>
    <t>LILLEBONNE</t>
  </si>
  <si>
    <t>Tranfo de C en B</t>
  </si>
  <si>
    <t>MONTIVILLIERS</t>
  </si>
  <si>
    <t>ORE + transfert TLE</t>
  </si>
  <si>
    <t>ST-ROMAIN-DE-COLBOSC</t>
  </si>
  <si>
    <t>ERD Le Havre</t>
  </si>
  <si>
    <t>ERR Le Havre</t>
  </si>
  <si>
    <t>AGENT ENQUETEUR</t>
  </si>
  <si>
    <t>AGENT DE SERVICE</t>
  </si>
  <si>
    <t>TOTAUX LE HAVRE</t>
  </si>
  <si>
    <t>Observations</t>
  </si>
  <si>
    <t>DAEE</t>
  </si>
  <si>
    <t>CEPL
ANIMATION</t>
  </si>
  <si>
    <t>Correspondante Sociale</t>
  </si>
  <si>
    <t>Formation professionnelle</t>
  </si>
  <si>
    <t>Cellule Qualité Comptable</t>
  </si>
  <si>
    <t>ORE + Pôle consignations</t>
  </si>
  <si>
    <t>DI Métiers traditionnels</t>
  </si>
  <si>
    <t>DI Nvx métiers A.U et Divers</t>
  </si>
  <si>
    <t>SOUS TOTAL D.I.</t>
  </si>
  <si>
    <t>TOTAUX DEPARTEMENT</t>
  </si>
  <si>
    <t>TOTAUX HORS DI</t>
  </si>
  <si>
    <t>Implantés 2009</t>
  </si>
  <si>
    <t>Implantés 2010</t>
  </si>
  <si>
    <t>variation</t>
  </si>
  <si>
    <t>Rouen-Dieppe</t>
  </si>
  <si>
    <t>Le Havre</t>
  </si>
  <si>
    <t>RF (dt agent de service)</t>
  </si>
  <si>
    <t>TG hors DI</t>
  </si>
  <si>
    <t>Total hors DI</t>
  </si>
  <si>
    <t>Arr. Rouen Dieppe</t>
  </si>
  <si>
    <t>Arr. Le Havre (dont RF)</t>
  </si>
  <si>
    <t>TG</t>
  </si>
  <si>
    <t>TOTAL</t>
  </si>
  <si>
    <t>CIBLE</t>
  </si>
  <si>
    <t>ce document comporte également les suppressions d'emploi déjà décidées lors du CTPL du 11 décembre 2010</t>
  </si>
  <si>
    <t>Pôle gestion publique</t>
  </si>
  <si>
    <t>Comptabilité de l'Etat</t>
  </si>
  <si>
    <t>Compta du recouvrement</t>
  </si>
  <si>
    <t>et Liaison recouvrement</t>
  </si>
  <si>
    <t>Dépense de l'Etat</t>
  </si>
  <si>
    <t xml:space="preserve">Dépôts de fonds </t>
  </si>
  <si>
    <t>et CDC</t>
  </si>
  <si>
    <t>Liaison rémunérations</t>
  </si>
  <si>
    <t>Pensions</t>
  </si>
  <si>
    <t>Produits divers</t>
  </si>
  <si>
    <t>Pôle pilotage et ressources</t>
  </si>
  <si>
    <t>Agents de service</t>
  </si>
  <si>
    <t>Budget, immobilier, logistique</t>
  </si>
  <si>
    <t>Remplaçants site J Moulin</t>
  </si>
  <si>
    <t>Ressources humaines</t>
  </si>
  <si>
    <t>Secrétariat et accueil</t>
  </si>
  <si>
    <t>Pôle gestion fiscale</t>
  </si>
  <si>
    <t>Contentieux du recouvrement</t>
  </si>
  <si>
    <t>Contrôle de la redevance</t>
  </si>
  <si>
    <t>Pilotage et animation</t>
  </si>
  <si>
    <t>Autres</t>
  </si>
  <si>
    <t>Contrôle financier régional</t>
  </si>
  <si>
    <t>Dactylocodeuse et AT</t>
  </si>
  <si>
    <t>Façonnage</t>
  </si>
  <si>
    <t xml:space="preserve">SOUS TOTAL </t>
  </si>
  <si>
    <t>TOTAL du siège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</si>
</sst>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 ;[Red]\-0.0\ "/>
    <numFmt numFmtId="165" formatCode="0.0"/>
    <numFmt numFmtId="166" formatCode="0_ ;[Red]\-0\ "/>
    <numFmt numFmtId="167" formatCode="#,##0.0_ ;[Red]\-#,##0.0\ "/>
  </numFmts>
  <fonts count="14">
    <font>
      <sz val="10"/>
      <name val="Arial"/>
      <family val="0"/>
    </font>
    <font>
      <b/>
      <sz val="11"/>
      <name val="Times New Roman"/>
      <family val="1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10" fontId="0" fillId="0" borderId="1" xfId="0" applyNumberForma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0" fontId="0" fillId="3" borderId="1" xfId="0" applyNumberForma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65" fontId="4" fillId="3" borderId="1" xfId="0" applyNumberFormat="1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horizontal="center" vertical="center"/>
      <protection/>
    </xf>
    <xf numFmtId="10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167" fontId="6" fillId="0" borderId="1" xfId="0" applyNumberFormat="1" applyFont="1" applyBorder="1" applyAlignment="1" applyProtection="1">
      <alignment horizontal="center" vertical="center"/>
      <protection/>
    </xf>
    <xf numFmtId="167" fontId="6" fillId="0" borderId="2" xfId="0" applyNumberFormat="1" applyFont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 applyProtection="1">
      <alignment horizontal="center" vertical="center"/>
      <protection/>
    </xf>
    <xf numFmtId="167" fontId="6" fillId="3" borderId="2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9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6" fontId="9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Font="1" applyFill="1" applyBorder="1" applyAlignment="1" applyProtection="1">
      <alignment horizontal="left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0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 vertical="center"/>
      <protection/>
    </xf>
    <xf numFmtId="10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 applyProtection="1">
      <alignment horizontal="center" vertical="center"/>
      <protection/>
    </xf>
    <xf numFmtId="10" fontId="6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 applyProtection="1">
      <alignment horizontal="center" vertical="center"/>
      <protection/>
    </xf>
    <xf numFmtId="165" fontId="4" fillId="4" borderId="1" xfId="0" applyNumberFormat="1" applyFont="1" applyFill="1" applyBorder="1" applyAlignment="1" applyProtection="1">
      <alignment horizontal="center" vertical="center"/>
      <protection/>
    </xf>
    <xf numFmtId="164" fontId="6" fillId="5" borderId="1" xfId="0" applyNumberFormat="1" applyFont="1" applyFill="1" applyBorder="1" applyAlignment="1" applyProtection="1">
      <alignment horizontal="center" vertical="center"/>
      <protection/>
    </xf>
    <xf numFmtId="10" fontId="6" fillId="5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/>
    </xf>
    <xf numFmtId="10" fontId="6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64" fontId="6" fillId="3" borderId="1" xfId="0" applyNumberFormat="1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165" fontId="11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3" xfId="0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10" fontId="6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/>
    </xf>
    <xf numFmtId="166" fontId="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center"/>
      <protection/>
    </xf>
    <xf numFmtId="0" fontId="0" fillId="5" borderId="1" xfId="0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3" borderId="1" xfId="0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workbookViewId="0" topLeftCell="A31">
      <selection activeCell="B65" sqref="B65"/>
    </sheetView>
  </sheetViews>
  <sheetFormatPr defaultColWidth="11.421875" defaultRowHeight="12.75"/>
  <cols>
    <col min="2" max="2" width="14.421875" style="0" customWidth="1"/>
    <col min="3" max="4" width="6.28125" style="21" customWidth="1"/>
    <col min="5" max="5" width="11.421875" style="22" customWidth="1"/>
    <col min="6" max="6" width="7.00390625" style="22" customWidth="1"/>
    <col min="7" max="7" width="6.00390625" style="22" customWidth="1"/>
    <col min="8" max="8" width="7.7109375" style="22" customWidth="1"/>
    <col min="9" max="9" width="10.57421875" style="22" customWidth="1"/>
    <col min="10" max="10" width="12.421875" style="0" customWidth="1"/>
    <col min="11" max="11" width="11.57421875" style="21" customWidth="1"/>
    <col min="12" max="12" width="6.140625" style="21" customWidth="1"/>
  </cols>
  <sheetData>
    <row r="2" spans="1:12" ht="12.75">
      <c r="A2" s="122" t="s">
        <v>0</v>
      </c>
      <c r="B2" s="122"/>
      <c r="C2" s="109" t="s">
        <v>1</v>
      </c>
      <c r="D2" s="109"/>
      <c r="E2" s="121" t="s">
        <v>2</v>
      </c>
      <c r="F2" s="121" t="s">
        <v>3</v>
      </c>
      <c r="G2" s="123"/>
      <c r="H2" s="121" t="s">
        <v>4</v>
      </c>
      <c r="I2" s="121"/>
      <c r="J2" s="121" t="s">
        <v>5</v>
      </c>
      <c r="K2" s="109" t="s">
        <v>6</v>
      </c>
      <c r="L2" s="109"/>
    </row>
    <row r="3" spans="1:12" ht="12.75">
      <c r="A3" s="122"/>
      <c r="B3" s="122"/>
      <c r="C3" s="109"/>
      <c r="D3" s="109"/>
      <c r="E3" s="121"/>
      <c r="F3" s="123"/>
      <c r="G3" s="123"/>
      <c r="H3" s="121"/>
      <c r="I3" s="121"/>
      <c r="J3" s="121"/>
      <c r="K3" s="109"/>
      <c r="L3" s="109"/>
    </row>
    <row r="4" spans="1:12" ht="12.75">
      <c r="A4" s="122"/>
      <c r="B4" s="122"/>
      <c r="C4" s="1" t="s">
        <v>7</v>
      </c>
      <c r="D4" s="1" t="s">
        <v>8</v>
      </c>
      <c r="E4" s="121"/>
      <c r="F4" s="2" t="s">
        <v>7</v>
      </c>
      <c r="G4" s="2" t="s">
        <v>8</v>
      </c>
      <c r="H4" s="121"/>
      <c r="I4" s="121"/>
      <c r="J4" s="121"/>
      <c r="K4" s="1" t="s">
        <v>7</v>
      </c>
      <c r="L4" s="1" t="s">
        <v>8</v>
      </c>
    </row>
    <row r="5" spans="1:12" ht="12.75">
      <c r="A5" s="110" t="s">
        <v>9</v>
      </c>
      <c r="B5" s="110"/>
      <c r="C5" s="3">
        <v>5</v>
      </c>
      <c r="D5" s="3">
        <v>3</v>
      </c>
      <c r="E5" s="4">
        <f>(C5/(C5+D5))</f>
        <v>0.625</v>
      </c>
      <c r="F5" s="5"/>
      <c r="G5" s="5"/>
      <c r="H5" s="115"/>
      <c r="I5" s="115"/>
      <c r="J5" s="6">
        <f>K5/(K5+L5)</f>
        <v>0.625</v>
      </c>
      <c r="K5" s="3">
        <f>C5+F5</f>
        <v>5</v>
      </c>
      <c r="L5" s="3">
        <f>D5+G5</f>
        <v>3</v>
      </c>
    </row>
    <row r="6" spans="1:12" ht="12.75">
      <c r="A6" s="110" t="s">
        <v>10</v>
      </c>
      <c r="B6" s="110"/>
      <c r="C6" s="3">
        <v>2</v>
      </c>
      <c r="D6" s="3">
        <v>2</v>
      </c>
      <c r="E6" s="4">
        <f>(C6/(C6+D6))</f>
        <v>0.5</v>
      </c>
      <c r="F6" s="5"/>
      <c r="G6" s="5">
        <v>-0.5</v>
      </c>
      <c r="H6" s="115" t="s">
        <v>11</v>
      </c>
      <c r="I6" s="115"/>
      <c r="J6" s="6">
        <f>K6/(K6+L6)</f>
        <v>0.5714285714285714</v>
      </c>
      <c r="K6" s="3">
        <f aca="true" t="shared" si="0" ref="K6:L57">C6+F6</f>
        <v>2</v>
      </c>
      <c r="L6" s="3">
        <f t="shared" si="0"/>
        <v>1.5</v>
      </c>
    </row>
    <row r="7" spans="1:12" ht="12.75">
      <c r="A7" s="110" t="s">
        <v>12</v>
      </c>
      <c r="B7" s="110"/>
      <c r="C7" s="3">
        <v>3</v>
      </c>
      <c r="D7" s="3">
        <v>3</v>
      </c>
      <c r="E7" s="4">
        <f aca="true" t="shared" si="1" ref="E7:E58">(C7/(C7+D7))</f>
        <v>0.5</v>
      </c>
      <c r="F7" s="5"/>
      <c r="G7" s="5">
        <v>-0.5</v>
      </c>
      <c r="H7" s="115" t="s">
        <v>11</v>
      </c>
      <c r="I7" s="115"/>
      <c r="J7" s="6">
        <f>K7/(K7+L7)</f>
        <v>0.5454545454545454</v>
      </c>
      <c r="K7" s="3">
        <f t="shared" si="0"/>
        <v>3</v>
      </c>
      <c r="L7" s="3">
        <f t="shared" si="0"/>
        <v>2.5</v>
      </c>
    </row>
    <row r="8" spans="1:12" ht="12.75">
      <c r="A8" s="110" t="s">
        <v>13</v>
      </c>
      <c r="B8" s="110"/>
      <c r="C8" s="3">
        <v>3</v>
      </c>
      <c r="D8" s="3">
        <v>2</v>
      </c>
      <c r="E8" s="4">
        <f t="shared" si="1"/>
        <v>0.6</v>
      </c>
      <c r="F8" s="5"/>
      <c r="G8" s="5"/>
      <c r="H8" s="115"/>
      <c r="I8" s="115"/>
      <c r="J8" s="6">
        <f aca="true" t="shared" si="2" ref="J8:J55">K8/(K8+L8)</f>
        <v>0.6</v>
      </c>
      <c r="K8" s="3">
        <f t="shared" si="0"/>
        <v>3</v>
      </c>
      <c r="L8" s="3">
        <f t="shared" si="0"/>
        <v>2</v>
      </c>
    </row>
    <row r="9" spans="1:12" ht="12.75">
      <c r="A9" s="110" t="s">
        <v>14</v>
      </c>
      <c r="B9" s="110"/>
      <c r="C9" s="3">
        <v>2</v>
      </c>
      <c r="D9" s="3">
        <v>3</v>
      </c>
      <c r="E9" s="4">
        <f t="shared" si="1"/>
        <v>0.4</v>
      </c>
      <c r="F9" s="5"/>
      <c r="G9" s="5"/>
      <c r="H9" s="115"/>
      <c r="I9" s="115"/>
      <c r="J9" s="6">
        <f t="shared" si="2"/>
        <v>0.4</v>
      </c>
      <c r="K9" s="3">
        <f t="shared" si="0"/>
        <v>2</v>
      </c>
      <c r="L9" s="3">
        <f>D9+G9</f>
        <v>3</v>
      </c>
    </row>
    <row r="10" spans="1:12" ht="12.75">
      <c r="A10" s="110" t="s">
        <v>15</v>
      </c>
      <c r="B10" s="110"/>
      <c r="C10" s="3">
        <v>3</v>
      </c>
      <c r="D10" s="3">
        <v>4</v>
      </c>
      <c r="E10" s="4">
        <f t="shared" si="1"/>
        <v>0.42857142857142855</v>
      </c>
      <c r="F10" s="5">
        <v>1</v>
      </c>
      <c r="G10" s="5">
        <v>-1.5</v>
      </c>
      <c r="H10" s="115" t="s">
        <v>16</v>
      </c>
      <c r="I10" s="115"/>
      <c r="J10" s="6">
        <f t="shared" si="2"/>
        <v>0.6153846153846154</v>
      </c>
      <c r="K10" s="3">
        <f t="shared" si="0"/>
        <v>4</v>
      </c>
      <c r="L10" s="3">
        <f>D10+G10</f>
        <v>2.5</v>
      </c>
    </row>
    <row r="11" spans="1:12" ht="12.75">
      <c r="A11" s="110" t="s">
        <v>17</v>
      </c>
      <c r="B11" s="110"/>
      <c r="C11" s="3">
        <v>6</v>
      </c>
      <c r="D11" s="3">
        <v>6</v>
      </c>
      <c r="E11" s="4">
        <f t="shared" si="1"/>
        <v>0.5</v>
      </c>
      <c r="F11" s="5"/>
      <c r="G11" s="5">
        <v>-1</v>
      </c>
      <c r="H11" s="115" t="s">
        <v>11</v>
      </c>
      <c r="I11" s="115"/>
      <c r="J11" s="6">
        <f t="shared" si="2"/>
        <v>0.5454545454545454</v>
      </c>
      <c r="K11" s="3">
        <f t="shared" si="0"/>
        <v>6</v>
      </c>
      <c r="L11" s="3">
        <f t="shared" si="0"/>
        <v>5</v>
      </c>
    </row>
    <row r="12" spans="1:12" ht="12.75">
      <c r="A12" s="110" t="s">
        <v>18</v>
      </c>
      <c r="B12" s="110"/>
      <c r="C12" s="3">
        <v>1</v>
      </c>
      <c r="D12" s="3">
        <v>2</v>
      </c>
      <c r="E12" s="4">
        <f t="shared" si="1"/>
        <v>0.3333333333333333</v>
      </c>
      <c r="F12" s="5"/>
      <c r="G12" s="5"/>
      <c r="H12" s="115"/>
      <c r="I12" s="115"/>
      <c r="J12" s="6">
        <f t="shared" si="2"/>
        <v>0.3333333333333333</v>
      </c>
      <c r="K12" s="3">
        <f t="shared" si="0"/>
        <v>1</v>
      </c>
      <c r="L12" s="3">
        <f t="shared" si="0"/>
        <v>2</v>
      </c>
    </row>
    <row r="13" spans="1:12" ht="12.75">
      <c r="A13" s="110" t="s">
        <v>19</v>
      </c>
      <c r="B13" s="110"/>
      <c r="C13" s="3">
        <v>2</v>
      </c>
      <c r="D13" s="3">
        <v>4</v>
      </c>
      <c r="E13" s="4">
        <f t="shared" si="1"/>
        <v>0.3333333333333333</v>
      </c>
      <c r="F13" s="5">
        <v>1</v>
      </c>
      <c r="G13" s="5">
        <v>-1</v>
      </c>
      <c r="H13" s="115" t="s">
        <v>20</v>
      </c>
      <c r="I13" s="115"/>
      <c r="J13" s="6">
        <f t="shared" si="2"/>
        <v>0.5</v>
      </c>
      <c r="K13" s="3">
        <f t="shared" si="0"/>
        <v>3</v>
      </c>
      <c r="L13" s="3">
        <f t="shared" si="0"/>
        <v>3</v>
      </c>
    </row>
    <row r="14" spans="1:12" ht="12.75">
      <c r="A14" s="110" t="s">
        <v>21</v>
      </c>
      <c r="B14" s="110"/>
      <c r="C14" s="3">
        <v>13</v>
      </c>
      <c r="D14" s="3">
        <v>15</v>
      </c>
      <c r="E14" s="4">
        <f t="shared" si="1"/>
        <v>0.4642857142857143</v>
      </c>
      <c r="F14" s="5"/>
      <c r="G14" s="5">
        <v>-7</v>
      </c>
      <c r="H14" s="115" t="s">
        <v>11</v>
      </c>
      <c r="I14" s="115"/>
      <c r="J14" s="6">
        <f t="shared" si="2"/>
        <v>0.6190476190476191</v>
      </c>
      <c r="K14" s="3">
        <f t="shared" si="0"/>
        <v>13</v>
      </c>
      <c r="L14" s="3">
        <f t="shared" si="0"/>
        <v>8</v>
      </c>
    </row>
    <row r="15" spans="1:12" ht="12.75">
      <c r="A15" s="110" t="s">
        <v>22</v>
      </c>
      <c r="B15" s="110"/>
      <c r="C15" s="3">
        <v>3</v>
      </c>
      <c r="D15" s="3">
        <v>1</v>
      </c>
      <c r="E15" s="4">
        <f t="shared" si="1"/>
        <v>0.75</v>
      </c>
      <c r="F15" s="5"/>
      <c r="G15" s="5"/>
      <c r="H15" s="115"/>
      <c r="I15" s="115"/>
      <c r="J15" s="6">
        <f t="shared" si="2"/>
        <v>0.75</v>
      </c>
      <c r="K15" s="3">
        <f t="shared" si="0"/>
        <v>3</v>
      </c>
      <c r="L15" s="3">
        <f t="shared" si="0"/>
        <v>1</v>
      </c>
    </row>
    <row r="16" spans="1:12" ht="12.75">
      <c r="A16" s="116" t="s">
        <v>23</v>
      </c>
      <c r="B16" s="116"/>
      <c r="C16" s="3">
        <v>3</v>
      </c>
      <c r="D16" s="3">
        <v>3</v>
      </c>
      <c r="E16" s="4">
        <f t="shared" si="1"/>
        <v>0.5</v>
      </c>
      <c r="F16" s="5"/>
      <c r="G16" s="5">
        <v>-0.5</v>
      </c>
      <c r="H16" s="115" t="s">
        <v>11</v>
      </c>
      <c r="I16" s="115"/>
      <c r="J16" s="6">
        <f t="shared" si="2"/>
        <v>0.5454545454545454</v>
      </c>
      <c r="K16" s="3">
        <f t="shared" si="0"/>
        <v>3</v>
      </c>
      <c r="L16" s="3">
        <f t="shared" si="0"/>
        <v>2.5</v>
      </c>
    </row>
    <row r="17" spans="1:12" ht="12.75">
      <c r="A17" s="110" t="s">
        <v>24</v>
      </c>
      <c r="B17" s="110"/>
      <c r="C17" s="3">
        <v>4</v>
      </c>
      <c r="D17" s="3">
        <v>4</v>
      </c>
      <c r="E17" s="4">
        <f t="shared" si="1"/>
        <v>0.5</v>
      </c>
      <c r="F17" s="5"/>
      <c r="G17" s="5"/>
      <c r="H17" s="115"/>
      <c r="I17" s="115"/>
      <c r="J17" s="6">
        <f t="shared" si="2"/>
        <v>0.5</v>
      </c>
      <c r="K17" s="3">
        <f t="shared" si="0"/>
        <v>4</v>
      </c>
      <c r="L17" s="3">
        <f t="shared" si="0"/>
        <v>4</v>
      </c>
    </row>
    <row r="18" spans="1:12" ht="12.75">
      <c r="A18" s="110" t="s">
        <v>25</v>
      </c>
      <c r="B18" s="110"/>
      <c r="C18" s="3">
        <v>3</v>
      </c>
      <c r="D18" s="3">
        <v>4</v>
      </c>
      <c r="E18" s="4">
        <f t="shared" si="1"/>
        <v>0.42857142857142855</v>
      </c>
      <c r="F18" s="5"/>
      <c r="G18" s="5">
        <v>-0.5</v>
      </c>
      <c r="H18" s="115" t="s">
        <v>11</v>
      </c>
      <c r="I18" s="115"/>
      <c r="J18" s="6">
        <f t="shared" si="2"/>
        <v>0.46153846153846156</v>
      </c>
      <c r="K18" s="3">
        <f t="shared" si="0"/>
        <v>3</v>
      </c>
      <c r="L18" s="3">
        <f t="shared" si="0"/>
        <v>3.5</v>
      </c>
    </row>
    <row r="19" spans="1:12" ht="12.75">
      <c r="A19" s="110" t="s">
        <v>26</v>
      </c>
      <c r="B19" s="110"/>
      <c r="C19" s="3">
        <v>2</v>
      </c>
      <c r="D19" s="3">
        <v>1</v>
      </c>
      <c r="E19" s="4">
        <f t="shared" si="1"/>
        <v>0.6666666666666666</v>
      </c>
      <c r="F19" s="5"/>
      <c r="G19" s="5"/>
      <c r="H19" s="115"/>
      <c r="I19" s="115"/>
      <c r="J19" s="6">
        <f t="shared" si="2"/>
        <v>0.6666666666666666</v>
      </c>
      <c r="K19" s="3">
        <f t="shared" si="0"/>
        <v>2</v>
      </c>
      <c r="L19" s="3">
        <f t="shared" si="0"/>
        <v>1</v>
      </c>
    </row>
    <row r="20" spans="1:12" ht="12.75">
      <c r="A20" s="110" t="s">
        <v>27</v>
      </c>
      <c r="B20" s="110"/>
      <c r="C20" s="3">
        <v>3</v>
      </c>
      <c r="D20" s="3">
        <v>3</v>
      </c>
      <c r="E20" s="4">
        <f t="shared" si="1"/>
        <v>0.5</v>
      </c>
      <c r="F20" s="5">
        <v>1</v>
      </c>
      <c r="G20" s="5">
        <v>-2</v>
      </c>
      <c r="H20" s="115" t="s">
        <v>16</v>
      </c>
      <c r="I20" s="115"/>
      <c r="J20" s="6">
        <f t="shared" si="2"/>
        <v>0.8</v>
      </c>
      <c r="K20" s="3">
        <f t="shared" si="0"/>
        <v>4</v>
      </c>
      <c r="L20" s="3">
        <f t="shared" si="0"/>
        <v>1</v>
      </c>
    </row>
    <row r="21" spans="1:12" ht="12.75">
      <c r="A21" s="114" t="s">
        <v>28</v>
      </c>
      <c r="B21" s="114"/>
      <c r="C21" s="3">
        <v>6</v>
      </c>
      <c r="D21" s="3">
        <v>7</v>
      </c>
      <c r="E21" s="6">
        <f t="shared" si="1"/>
        <v>0.46153846153846156</v>
      </c>
      <c r="F21" s="5">
        <v>1</v>
      </c>
      <c r="G21" s="5">
        <v>-3</v>
      </c>
      <c r="H21" s="120" t="s">
        <v>29</v>
      </c>
      <c r="I21" s="120"/>
      <c r="J21" s="6">
        <f t="shared" si="2"/>
        <v>0.6363636363636364</v>
      </c>
      <c r="K21" s="3">
        <f t="shared" si="0"/>
        <v>7</v>
      </c>
      <c r="L21" s="3">
        <f t="shared" si="0"/>
        <v>4</v>
      </c>
    </row>
    <row r="22" spans="1:12" ht="12.75">
      <c r="A22" s="116" t="s">
        <v>30</v>
      </c>
      <c r="B22" s="116"/>
      <c r="C22" s="3">
        <v>10</v>
      </c>
      <c r="D22" s="3">
        <v>15</v>
      </c>
      <c r="E22" s="4">
        <f t="shared" si="1"/>
        <v>0.4</v>
      </c>
      <c r="F22" s="5"/>
      <c r="G22" s="5">
        <v>11</v>
      </c>
      <c r="H22" s="115" t="s">
        <v>11</v>
      </c>
      <c r="I22" s="115"/>
      <c r="J22" s="6">
        <f t="shared" si="2"/>
        <v>0.2777777777777778</v>
      </c>
      <c r="K22" s="3">
        <f t="shared" si="0"/>
        <v>10</v>
      </c>
      <c r="L22" s="3">
        <f t="shared" si="0"/>
        <v>26</v>
      </c>
    </row>
    <row r="23" spans="1:12" ht="12.75">
      <c r="A23" s="116" t="s">
        <v>31</v>
      </c>
      <c r="B23" s="116"/>
      <c r="C23" s="3">
        <v>13</v>
      </c>
      <c r="D23" s="3">
        <v>16</v>
      </c>
      <c r="E23" s="4">
        <f t="shared" si="1"/>
        <v>0.4482758620689655</v>
      </c>
      <c r="F23" s="7">
        <v>1</v>
      </c>
      <c r="G23" s="5">
        <v>-2</v>
      </c>
      <c r="H23" s="115" t="s">
        <v>16</v>
      </c>
      <c r="I23" s="115"/>
      <c r="J23" s="6">
        <f t="shared" si="2"/>
        <v>0.5</v>
      </c>
      <c r="K23" s="3">
        <f t="shared" si="0"/>
        <v>14</v>
      </c>
      <c r="L23" s="3">
        <f t="shared" si="0"/>
        <v>14</v>
      </c>
    </row>
    <row r="24" spans="1:12" ht="12.75">
      <c r="A24" s="116" t="s">
        <v>32</v>
      </c>
      <c r="B24" s="116"/>
      <c r="C24" s="3">
        <v>2</v>
      </c>
      <c r="D24" s="3">
        <v>3</v>
      </c>
      <c r="E24" s="4">
        <f t="shared" si="1"/>
        <v>0.4</v>
      </c>
      <c r="F24" s="7"/>
      <c r="G24" s="5"/>
      <c r="H24" s="115"/>
      <c r="I24" s="115"/>
      <c r="J24" s="6">
        <f t="shared" si="2"/>
        <v>0.4</v>
      </c>
      <c r="K24" s="3">
        <f t="shared" si="0"/>
        <v>2</v>
      </c>
      <c r="L24" s="3">
        <f t="shared" si="0"/>
        <v>3</v>
      </c>
    </row>
    <row r="25" spans="1:12" ht="12.75">
      <c r="A25" s="116" t="s">
        <v>33</v>
      </c>
      <c r="B25" s="116"/>
      <c r="C25" s="3">
        <v>10</v>
      </c>
      <c r="D25" s="3">
        <v>10</v>
      </c>
      <c r="E25" s="4">
        <f t="shared" si="1"/>
        <v>0.5</v>
      </c>
      <c r="F25" s="7"/>
      <c r="G25" s="5">
        <v>-1</v>
      </c>
      <c r="H25" s="115" t="s">
        <v>11</v>
      </c>
      <c r="I25" s="115"/>
      <c r="J25" s="6">
        <f t="shared" si="2"/>
        <v>0.5263157894736842</v>
      </c>
      <c r="K25" s="3">
        <f t="shared" si="0"/>
        <v>10</v>
      </c>
      <c r="L25" s="3">
        <f t="shared" si="0"/>
        <v>9</v>
      </c>
    </row>
    <row r="26" spans="1:12" ht="12.75">
      <c r="A26" s="110" t="s">
        <v>34</v>
      </c>
      <c r="B26" s="110"/>
      <c r="C26" s="3">
        <v>1</v>
      </c>
      <c r="D26" s="3">
        <v>2</v>
      </c>
      <c r="E26" s="4">
        <f t="shared" si="1"/>
        <v>0.3333333333333333</v>
      </c>
      <c r="F26" s="7">
        <v>1</v>
      </c>
      <c r="G26" s="5">
        <v>-1</v>
      </c>
      <c r="H26" s="115" t="s">
        <v>20</v>
      </c>
      <c r="I26" s="115"/>
      <c r="J26" s="6">
        <f t="shared" si="2"/>
        <v>0.6666666666666666</v>
      </c>
      <c r="K26" s="3">
        <f t="shared" si="0"/>
        <v>2</v>
      </c>
      <c r="L26" s="3">
        <f t="shared" si="0"/>
        <v>1</v>
      </c>
    </row>
    <row r="27" spans="1:12" ht="12.75">
      <c r="A27" s="110" t="s">
        <v>35</v>
      </c>
      <c r="B27" s="110"/>
      <c r="C27" s="3">
        <v>3</v>
      </c>
      <c r="D27" s="3">
        <v>5</v>
      </c>
      <c r="E27" s="4">
        <f t="shared" si="1"/>
        <v>0.375</v>
      </c>
      <c r="F27" s="7"/>
      <c r="G27" s="5"/>
      <c r="H27" s="115"/>
      <c r="I27" s="115"/>
      <c r="J27" s="6">
        <f t="shared" si="2"/>
        <v>0.375</v>
      </c>
      <c r="K27" s="3">
        <f t="shared" si="0"/>
        <v>3</v>
      </c>
      <c r="L27" s="3">
        <f t="shared" si="0"/>
        <v>5</v>
      </c>
    </row>
    <row r="28" spans="1:12" ht="12.75">
      <c r="A28" s="119" t="s">
        <v>36</v>
      </c>
      <c r="B28" s="119"/>
      <c r="C28" s="3">
        <v>3</v>
      </c>
      <c r="D28" s="3">
        <v>4</v>
      </c>
      <c r="E28" s="4">
        <f>(C28/(C28+D28))</f>
        <v>0.42857142857142855</v>
      </c>
      <c r="F28" s="7"/>
      <c r="G28" s="7">
        <v>-1</v>
      </c>
      <c r="H28" s="115" t="s">
        <v>11</v>
      </c>
      <c r="I28" s="115"/>
      <c r="J28" s="6">
        <f>K28/(K28+L28)</f>
        <v>0.5</v>
      </c>
      <c r="K28" s="3">
        <f t="shared" si="0"/>
        <v>3</v>
      </c>
      <c r="L28" s="3">
        <f t="shared" si="0"/>
        <v>3</v>
      </c>
    </row>
    <row r="29" spans="1:12" ht="12.75">
      <c r="A29" s="110" t="s">
        <v>37</v>
      </c>
      <c r="B29" s="110"/>
      <c r="C29" s="3">
        <v>6</v>
      </c>
      <c r="D29" s="3">
        <v>6</v>
      </c>
      <c r="E29" s="4">
        <f t="shared" si="1"/>
        <v>0.5</v>
      </c>
      <c r="F29" s="7"/>
      <c r="G29" s="7">
        <v>-1</v>
      </c>
      <c r="H29" s="115" t="s">
        <v>11</v>
      </c>
      <c r="I29" s="115"/>
      <c r="J29" s="6">
        <f t="shared" si="2"/>
        <v>0.5454545454545454</v>
      </c>
      <c r="K29" s="3">
        <f t="shared" si="0"/>
        <v>6</v>
      </c>
      <c r="L29" s="3">
        <f t="shared" si="0"/>
        <v>5</v>
      </c>
    </row>
    <row r="30" spans="1:12" ht="12.75">
      <c r="A30" s="110" t="s">
        <v>38</v>
      </c>
      <c r="B30" s="110"/>
      <c r="C30" s="3">
        <v>2</v>
      </c>
      <c r="D30" s="3">
        <v>2</v>
      </c>
      <c r="E30" s="4">
        <f t="shared" si="1"/>
        <v>0.5</v>
      </c>
      <c r="F30" s="7"/>
      <c r="G30" s="7"/>
      <c r="H30" s="115"/>
      <c r="I30" s="115"/>
      <c r="J30" s="6">
        <f t="shared" si="2"/>
        <v>0.5</v>
      </c>
      <c r="K30" s="3">
        <f t="shared" si="0"/>
        <v>2</v>
      </c>
      <c r="L30" s="3">
        <f t="shared" si="0"/>
        <v>2</v>
      </c>
    </row>
    <row r="31" spans="1:12" ht="12.75">
      <c r="A31" s="110" t="s">
        <v>39</v>
      </c>
      <c r="B31" s="110"/>
      <c r="C31" s="3">
        <v>2</v>
      </c>
      <c r="D31" s="3">
        <v>3</v>
      </c>
      <c r="E31" s="4">
        <f t="shared" si="1"/>
        <v>0.4</v>
      </c>
      <c r="F31" s="7"/>
      <c r="G31" s="7">
        <v>-1</v>
      </c>
      <c r="H31" s="115" t="s">
        <v>11</v>
      </c>
      <c r="I31" s="115"/>
      <c r="J31" s="6">
        <f t="shared" si="2"/>
        <v>0.5</v>
      </c>
      <c r="K31" s="3">
        <f t="shared" si="0"/>
        <v>2</v>
      </c>
      <c r="L31" s="3">
        <f t="shared" si="0"/>
        <v>2</v>
      </c>
    </row>
    <row r="32" spans="1:12" ht="12.75">
      <c r="A32" s="116" t="s">
        <v>40</v>
      </c>
      <c r="B32" s="116"/>
      <c r="C32" s="3">
        <v>4</v>
      </c>
      <c r="D32" s="3">
        <v>3</v>
      </c>
      <c r="E32" s="4">
        <f t="shared" si="1"/>
        <v>0.5714285714285714</v>
      </c>
      <c r="F32" s="7"/>
      <c r="G32" s="7">
        <v>-1</v>
      </c>
      <c r="H32" s="115" t="s">
        <v>11</v>
      </c>
      <c r="I32" s="115"/>
      <c r="J32" s="6">
        <f t="shared" si="2"/>
        <v>0.6666666666666666</v>
      </c>
      <c r="K32" s="3">
        <f t="shared" si="0"/>
        <v>4</v>
      </c>
      <c r="L32" s="3">
        <f t="shared" si="0"/>
        <v>2</v>
      </c>
    </row>
    <row r="33" spans="1:12" ht="12.75">
      <c r="A33" s="116" t="s">
        <v>41</v>
      </c>
      <c r="B33" s="116"/>
      <c r="C33" s="3">
        <v>8</v>
      </c>
      <c r="D33" s="3">
        <v>6</v>
      </c>
      <c r="E33" s="4">
        <f t="shared" si="1"/>
        <v>0.5714285714285714</v>
      </c>
      <c r="F33" s="7"/>
      <c r="G33" s="7">
        <v>-1</v>
      </c>
      <c r="H33" s="115" t="s">
        <v>11</v>
      </c>
      <c r="I33" s="115"/>
      <c r="J33" s="6">
        <f t="shared" si="2"/>
        <v>0.6153846153846154</v>
      </c>
      <c r="K33" s="3">
        <f t="shared" si="0"/>
        <v>8</v>
      </c>
      <c r="L33" s="3">
        <f t="shared" si="0"/>
        <v>5</v>
      </c>
    </row>
    <row r="34" spans="1:12" ht="12.75">
      <c r="A34" s="116" t="s">
        <v>42</v>
      </c>
      <c r="B34" s="116"/>
      <c r="C34" s="3">
        <v>2</v>
      </c>
      <c r="D34" s="3">
        <v>1</v>
      </c>
      <c r="E34" s="4">
        <f t="shared" si="1"/>
        <v>0.6666666666666666</v>
      </c>
      <c r="F34" s="7"/>
      <c r="G34" s="7"/>
      <c r="H34" s="115"/>
      <c r="I34" s="115"/>
      <c r="J34" s="6">
        <f t="shared" si="2"/>
        <v>0.6666666666666666</v>
      </c>
      <c r="K34" s="3">
        <f t="shared" si="0"/>
        <v>2</v>
      </c>
      <c r="L34" s="3">
        <f t="shared" si="0"/>
        <v>1</v>
      </c>
    </row>
    <row r="35" spans="1:12" ht="12.75">
      <c r="A35" s="110" t="s">
        <v>43</v>
      </c>
      <c r="B35" s="110"/>
      <c r="C35" s="3">
        <v>3</v>
      </c>
      <c r="D35" s="3">
        <v>3</v>
      </c>
      <c r="E35" s="4">
        <f t="shared" si="1"/>
        <v>0.5</v>
      </c>
      <c r="F35" s="7">
        <v>-1</v>
      </c>
      <c r="G35" s="7"/>
      <c r="H35" s="115" t="s">
        <v>44</v>
      </c>
      <c r="I35" s="115"/>
      <c r="J35" s="6">
        <f t="shared" si="2"/>
        <v>0.4</v>
      </c>
      <c r="K35" s="3">
        <f t="shared" si="0"/>
        <v>2</v>
      </c>
      <c r="L35" s="3">
        <f t="shared" si="0"/>
        <v>3</v>
      </c>
    </row>
    <row r="36" spans="1:12" ht="12.75">
      <c r="A36" s="110" t="s">
        <v>45</v>
      </c>
      <c r="B36" s="110"/>
      <c r="C36" s="3"/>
      <c r="D36" s="3"/>
      <c r="E36" s="4"/>
      <c r="F36" s="7">
        <v>1</v>
      </c>
      <c r="G36" s="7"/>
      <c r="H36" s="115" t="s">
        <v>44</v>
      </c>
      <c r="I36" s="115"/>
      <c r="J36" s="6">
        <f t="shared" si="2"/>
        <v>1</v>
      </c>
      <c r="K36" s="3">
        <f t="shared" si="0"/>
        <v>1</v>
      </c>
      <c r="L36" s="3">
        <f t="shared" si="0"/>
        <v>0</v>
      </c>
    </row>
    <row r="37" spans="1:12" ht="12.75">
      <c r="A37" s="110" t="s">
        <v>46</v>
      </c>
      <c r="B37" s="110"/>
      <c r="C37" s="3">
        <v>1</v>
      </c>
      <c r="D37" s="3">
        <v>2</v>
      </c>
      <c r="E37" s="4">
        <f t="shared" si="1"/>
        <v>0.3333333333333333</v>
      </c>
      <c r="F37" s="8"/>
      <c r="G37" s="8"/>
      <c r="H37" s="115"/>
      <c r="I37" s="115"/>
      <c r="J37" s="6">
        <f t="shared" si="2"/>
        <v>0.3333333333333333</v>
      </c>
      <c r="K37" s="3">
        <f t="shared" si="0"/>
        <v>1</v>
      </c>
      <c r="L37" s="3">
        <f t="shared" si="0"/>
        <v>2</v>
      </c>
    </row>
    <row r="38" spans="1:12" ht="12.75">
      <c r="A38" s="110" t="s">
        <v>47</v>
      </c>
      <c r="B38" s="110"/>
      <c r="C38" s="3">
        <v>3</v>
      </c>
      <c r="D38" s="3">
        <v>4</v>
      </c>
      <c r="E38" s="4">
        <f t="shared" si="1"/>
        <v>0.42857142857142855</v>
      </c>
      <c r="F38" s="7"/>
      <c r="G38" s="7">
        <v>-0.5</v>
      </c>
      <c r="H38" s="115" t="s">
        <v>11</v>
      </c>
      <c r="I38" s="115"/>
      <c r="J38" s="6">
        <f t="shared" si="2"/>
        <v>0.46153846153846156</v>
      </c>
      <c r="K38" s="3">
        <f t="shared" si="0"/>
        <v>3</v>
      </c>
      <c r="L38" s="3">
        <f t="shared" si="0"/>
        <v>3.5</v>
      </c>
    </row>
    <row r="39" spans="1:12" ht="12.75">
      <c r="A39" s="110" t="s">
        <v>48</v>
      </c>
      <c r="B39" s="110"/>
      <c r="C39" s="3">
        <v>1</v>
      </c>
      <c r="D39" s="3">
        <v>3</v>
      </c>
      <c r="E39" s="4">
        <f t="shared" si="1"/>
        <v>0.25</v>
      </c>
      <c r="F39" s="7">
        <v>1</v>
      </c>
      <c r="G39" s="7">
        <v>-1</v>
      </c>
      <c r="H39" s="115" t="s">
        <v>20</v>
      </c>
      <c r="I39" s="115"/>
      <c r="J39" s="6">
        <f t="shared" si="2"/>
        <v>0.5</v>
      </c>
      <c r="K39" s="3">
        <f t="shared" si="0"/>
        <v>2</v>
      </c>
      <c r="L39" s="3">
        <f t="shared" si="0"/>
        <v>2</v>
      </c>
    </row>
    <row r="40" spans="1:12" ht="12.75">
      <c r="A40" s="110" t="s">
        <v>49</v>
      </c>
      <c r="B40" s="110"/>
      <c r="C40" s="3">
        <v>2</v>
      </c>
      <c r="D40" s="3">
        <v>2</v>
      </c>
      <c r="E40" s="4">
        <f t="shared" si="1"/>
        <v>0.5</v>
      </c>
      <c r="F40" s="8"/>
      <c r="G40" s="8"/>
      <c r="H40" s="115"/>
      <c r="I40" s="115"/>
      <c r="J40" s="6">
        <f t="shared" si="2"/>
        <v>0.5</v>
      </c>
      <c r="K40" s="3">
        <f t="shared" si="0"/>
        <v>2</v>
      </c>
      <c r="L40" s="3">
        <f t="shared" si="0"/>
        <v>2</v>
      </c>
    </row>
    <row r="41" spans="1:12" ht="12.75">
      <c r="A41" s="110" t="s">
        <v>50</v>
      </c>
      <c r="B41" s="110"/>
      <c r="C41" s="3">
        <v>2</v>
      </c>
      <c r="D41" s="3">
        <v>3</v>
      </c>
      <c r="E41" s="4">
        <f t="shared" si="1"/>
        <v>0.4</v>
      </c>
      <c r="F41" s="8"/>
      <c r="G41" s="8"/>
      <c r="H41" s="115"/>
      <c r="I41" s="115"/>
      <c r="J41" s="6">
        <f t="shared" si="2"/>
        <v>0.4</v>
      </c>
      <c r="K41" s="3">
        <f t="shared" si="0"/>
        <v>2</v>
      </c>
      <c r="L41" s="3">
        <f t="shared" si="0"/>
        <v>3</v>
      </c>
    </row>
    <row r="42" spans="1:12" ht="12.75">
      <c r="A42" s="110" t="s">
        <v>51</v>
      </c>
      <c r="B42" s="110"/>
      <c r="C42" s="3">
        <v>1</v>
      </c>
      <c r="D42" s="3">
        <v>2</v>
      </c>
      <c r="E42" s="4">
        <f t="shared" si="1"/>
        <v>0.3333333333333333</v>
      </c>
      <c r="F42" s="8"/>
      <c r="G42" s="8"/>
      <c r="H42" s="115"/>
      <c r="I42" s="115"/>
      <c r="J42" s="6">
        <f t="shared" si="2"/>
        <v>0.3333333333333333</v>
      </c>
      <c r="K42" s="3">
        <f t="shared" si="0"/>
        <v>1</v>
      </c>
      <c r="L42" s="3">
        <f t="shared" si="0"/>
        <v>2</v>
      </c>
    </row>
    <row r="43" spans="1:12" ht="12.75">
      <c r="A43" s="110" t="s">
        <v>52</v>
      </c>
      <c r="B43" s="110"/>
      <c r="C43" s="3">
        <v>2</v>
      </c>
      <c r="D43" s="3">
        <v>6</v>
      </c>
      <c r="E43" s="4">
        <f t="shared" si="1"/>
        <v>0.25</v>
      </c>
      <c r="F43" s="8"/>
      <c r="G43" s="7">
        <v>-1</v>
      </c>
      <c r="H43" s="115" t="s">
        <v>11</v>
      </c>
      <c r="I43" s="115"/>
      <c r="J43" s="6">
        <f t="shared" si="2"/>
        <v>0.2857142857142857</v>
      </c>
      <c r="K43" s="3">
        <f t="shared" si="0"/>
        <v>2</v>
      </c>
      <c r="L43" s="3">
        <f t="shared" si="0"/>
        <v>5</v>
      </c>
    </row>
    <row r="44" spans="1:12" ht="12.75">
      <c r="A44" s="110" t="s">
        <v>53</v>
      </c>
      <c r="B44" s="110"/>
      <c r="C44" s="3">
        <v>1</v>
      </c>
      <c r="D44" s="3">
        <v>1</v>
      </c>
      <c r="E44" s="4">
        <f t="shared" si="1"/>
        <v>0.5</v>
      </c>
      <c r="F44" s="8"/>
      <c r="G44" s="8"/>
      <c r="H44" s="115"/>
      <c r="I44" s="115"/>
      <c r="J44" s="6">
        <f t="shared" si="2"/>
        <v>0.5</v>
      </c>
      <c r="K44" s="3">
        <f t="shared" si="0"/>
        <v>1</v>
      </c>
      <c r="L44" s="3">
        <f t="shared" si="0"/>
        <v>1</v>
      </c>
    </row>
    <row r="45" spans="1:12" ht="12.75">
      <c r="A45" s="110" t="s">
        <v>54</v>
      </c>
      <c r="B45" s="110"/>
      <c r="C45" s="3">
        <v>2</v>
      </c>
      <c r="D45" s="3">
        <v>2</v>
      </c>
      <c r="E45" s="4">
        <f t="shared" si="1"/>
        <v>0.5</v>
      </c>
      <c r="F45" s="8"/>
      <c r="G45" s="5"/>
      <c r="H45" s="115"/>
      <c r="I45" s="115"/>
      <c r="J45" s="6">
        <f t="shared" si="2"/>
        <v>0.5</v>
      </c>
      <c r="K45" s="3">
        <f t="shared" si="0"/>
        <v>2</v>
      </c>
      <c r="L45" s="3">
        <f t="shared" si="0"/>
        <v>2</v>
      </c>
    </row>
    <row r="46" spans="1:12" ht="12.75">
      <c r="A46" s="110" t="s">
        <v>55</v>
      </c>
      <c r="B46" s="110"/>
      <c r="C46" s="3">
        <v>2</v>
      </c>
      <c r="D46" s="3">
        <v>2</v>
      </c>
      <c r="E46" s="4">
        <f t="shared" si="1"/>
        <v>0.5</v>
      </c>
      <c r="F46" s="8"/>
      <c r="G46" s="7"/>
      <c r="H46" s="115"/>
      <c r="I46" s="115"/>
      <c r="J46" s="6">
        <f t="shared" si="2"/>
        <v>0.5</v>
      </c>
      <c r="K46" s="3">
        <f t="shared" si="0"/>
        <v>2</v>
      </c>
      <c r="L46" s="3">
        <f t="shared" si="0"/>
        <v>2</v>
      </c>
    </row>
    <row r="47" spans="1:12" ht="12.75">
      <c r="A47" s="110" t="s">
        <v>56</v>
      </c>
      <c r="B47" s="110"/>
      <c r="C47" s="3">
        <v>3</v>
      </c>
      <c r="D47" s="3">
        <v>4</v>
      </c>
      <c r="E47" s="4">
        <f t="shared" si="1"/>
        <v>0.42857142857142855</v>
      </c>
      <c r="F47" s="7">
        <v>-1</v>
      </c>
      <c r="G47" s="7">
        <v>-1</v>
      </c>
      <c r="H47" s="115" t="s">
        <v>44</v>
      </c>
      <c r="I47" s="115"/>
      <c r="J47" s="6">
        <f t="shared" si="2"/>
        <v>0.4</v>
      </c>
      <c r="K47" s="3">
        <f t="shared" si="0"/>
        <v>2</v>
      </c>
      <c r="L47" s="3">
        <f t="shared" si="0"/>
        <v>3</v>
      </c>
    </row>
    <row r="48" spans="1:12" ht="12.75">
      <c r="A48" s="110" t="s">
        <v>57</v>
      </c>
      <c r="B48" s="110"/>
      <c r="C48" s="3"/>
      <c r="D48" s="3"/>
      <c r="E48" s="4"/>
      <c r="F48" s="7">
        <v>1</v>
      </c>
      <c r="G48" s="7">
        <v>1</v>
      </c>
      <c r="H48" s="115" t="s">
        <v>44</v>
      </c>
      <c r="I48" s="115"/>
      <c r="J48" s="6">
        <f t="shared" si="2"/>
        <v>0.5</v>
      </c>
      <c r="K48" s="3">
        <f t="shared" si="0"/>
        <v>1</v>
      </c>
      <c r="L48" s="3">
        <f t="shared" si="0"/>
        <v>1</v>
      </c>
    </row>
    <row r="49" spans="1:12" ht="12.75">
      <c r="A49" s="119" t="s">
        <v>58</v>
      </c>
      <c r="B49" s="119"/>
      <c r="C49" s="3">
        <v>2</v>
      </c>
      <c r="D49" s="3">
        <v>2</v>
      </c>
      <c r="E49" s="4">
        <f t="shared" si="1"/>
        <v>0.5</v>
      </c>
      <c r="F49" s="8"/>
      <c r="G49" s="7">
        <v>-0.5</v>
      </c>
      <c r="H49" s="115" t="s">
        <v>11</v>
      </c>
      <c r="I49" s="115"/>
      <c r="J49" s="6">
        <f t="shared" si="2"/>
        <v>0.5714285714285714</v>
      </c>
      <c r="K49" s="3">
        <f t="shared" si="0"/>
        <v>2</v>
      </c>
      <c r="L49" s="3">
        <f t="shared" si="0"/>
        <v>1.5</v>
      </c>
    </row>
    <row r="50" spans="1:12" ht="12.75">
      <c r="A50" s="116" t="s">
        <v>59</v>
      </c>
      <c r="B50" s="116"/>
      <c r="C50" s="3">
        <v>4</v>
      </c>
      <c r="D50" s="3">
        <v>1</v>
      </c>
      <c r="E50" s="4">
        <f>(C50/(C50+D50))</f>
        <v>0.8</v>
      </c>
      <c r="F50" s="5"/>
      <c r="G50" s="5">
        <v>0.5</v>
      </c>
      <c r="H50" s="115" t="s">
        <v>11</v>
      </c>
      <c r="I50" s="115"/>
      <c r="J50" s="6">
        <f>K50/(K50+L50)</f>
        <v>0.7272727272727273</v>
      </c>
      <c r="K50" s="3">
        <f t="shared" si="0"/>
        <v>4</v>
      </c>
      <c r="L50" s="3">
        <f t="shared" si="0"/>
        <v>1.5</v>
      </c>
    </row>
    <row r="51" spans="1:12" ht="12.75">
      <c r="A51" s="110" t="s">
        <v>60</v>
      </c>
      <c r="B51" s="110"/>
      <c r="C51" s="3">
        <v>12</v>
      </c>
      <c r="D51" s="3">
        <v>15</v>
      </c>
      <c r="E51" s="4">
        <f>(C51/(C51+D51))</f>
        <v>0.4444444444444444</v>
      </c>
      <c r="F51" s="7">
        <v>1</v>
      </c>
      <c r="G51" s="7">
        <v>-1.5</v>
      </c>
      <c r="H51" s="115" t="s">
        <v>16</v>
      </c>
      <c r="I51" s="115"/>
      <c r="J51" s="6">
        <f>K51/(K51+L51)</f>
        <v>0.49056603773584906</v>
      </c>
      <c r="K51" s="3">
        <f t="shared" si="0"/>
        <v>13</v>
      </c>
      <c r="L51" s="3">
        <f t="shared" si="0"/>
        <v>13.5</v>
      </c>
    </row>
    <row r="52" spans="1:12" ht="12.75">
      <c r="A52" s="112" t="s">
        <v>61</v>
      </c>
      <c r="B52" s="112"/>
      <c r="C52" s="9">
        <v>171</v>
      </c>
      <c r="D52" s="9">
        <v>195</v>
      </c>
      <c r="E52" s="10"/>
      <c r="F52" s="11">
        <f>SUM(F5:F51)</f>
        <v>8</v>
      </c>
      <c r="G52" s="12">
        <f>SUM(G5:G51)</f>
        <v>-19.5</v>
      </c>
      <c r="H52" s="117"/>
      <c r="I52" s="117"/>
      <c r="J52" s="13"/>
      <c r="K52" s="9">
        <f>SUM(K5:K51)</f>
        <v>179</v>
      </c>
      <c r="L52" s="9">
        <f>SUM(L5:L51)</f>
        <v>175.5</v>
      </c>
    </row>
    <row r="53" spans="1:12" ht="12.75">
      <c r="A53" s="114" t="s">
        <v>62</v>
      </c>
      <c r="B53" s="14" t="s">
        <v>63</v>
      </c>
      <c r="C53" s="3">
        <v>7</v>
      </c>
      <c r="D53" s="3">
        <v>2</v>
      </c>
      <c r="E53" s="4">
        <f t="shared" si="1"/>
        <v>0.7777777777777778</v>
      </c>
      <c r="F53" s="7"/>
      <c r="G53" s="7"/>
      <c r="H53" s="115"/>
      <c r="I53" s="115"/>
      <c r="J53" s="15">
        <f t="shared" si="2"/>
        <v>0.7777777777777778</v>
      </c>
      <c r="K53" s="3">
        <f t="shared" si="0"/>
        <v>7</v>
      </c>
      <c r="L53" s="3">
        <f t="shared" si="0"/>
        <v>2</v>
      </c>
    </row>
    <row r="54" spans="1:12" ht="12.75">
      <c r="A54" s="118"/>
      <c r="B54" s="16" t="s">
        <v>64</v>
      </c>
      <c r="C54" s="3">
        <v>6</v>
      </c>
      <c r="D54" s="3">
        <v>4</v>
      </c>
      <c r="E54" s="4">
        <f t="shared" si="1"/>
        <v>0.6</v>
      </c>
      <c r="F54" s="8"/>
      <c r="G54" s="8"/>
      <c r="H54" s="111"/>
      <c r="I54" s="111"/>
      <c r="J54" s="15">
        <f t="shared" si="2"/>
        <v>0.6</v>
      </c>
      <c r="K54" s="3">
        <f t="shared" si="0"/>
        <v>6</v>
      </c>
      <c r="L54" s="3">
        <f t="shared" si="0"/>
        <v>4</v>
      </c>
    </row>
    <row r="55" spans="1:12" ht="12.75">
      <c r="A55" s="114" t="s">
        <v>65</v>
      </c>
      <c r="B55" s="114"/>
      <c r="C55" s="3">
        <v>3</v>
      </c>
      <c r="D55" s="3">
        <v>2</v>
      </c>
      <c r="E55" s="6">
        <f t="shared" si="1"/>
        <v>0.6</v>
      </c>
      <c r="F55" s="8"/>
      <c r="G55" s="7">
        <v>-1</v>
      </c>
      <c r="H55" s="115" t="s">
        <v>11</v>
      </c>
      <c r="I55" s="115"/>
      <c r="J55" s="15">
        <f t="shared" si="2"/>
        <v>0.75</v>
      </c>
      <c r="K55" s="3">
        <f t="shared" si="0"/>
        <v>3</v>
      </c>
      <c r="L55" s="3">
        <f t="shared" si="0"/>
        <v>1</v>
      </c>
    </row>
    <row r="56" spans="1:12" ht="12.75">
      <c r="A56" s="116" t="s">
        <v>66</v>
      </c>
      <c r="B56" s="116"/>
      <c r="C56" s="3">
        <v>1</v>
      </c>
      <c r="D56" s="3">
        <v>1</v>
      </c>
      <c r="E56" s="4">
        <f>(C56/(C56+D56))</f>
        <v>0.5</v>
      </c>
      <c r="F56" s="7"/>
      <c r="G56" s="7"/>
      <c r="H56" s="115"/>
      <c r="I56" s="115"/>
      <c r="J56" s="15">
        <f>K56/(K56+L56)</f>
        <v>0.5</v>
      </c>
      <c r="K56" s="3">
        <f t="shared" si="0"/>
        <v>1</v>
      </c>
      <c r="L56" s="3">
        <f t="shared" si="0"/>
        <v>1</v>
      </c>
    </row>
    <row r="57" spans="1:12" ht="12.75">
      <c r="A57" s="110" t="s">
        <v>67</v>
      </c>
      <c r="B57" s="110"/>
      <c r="C57" s="3">
        <v>0</v>
      </c>
      <c r="D57" s="3">
        <v>0</v>
      </c>
      <c r="E57" s="4"/>
      <c r="F57" s="8"/>
      <c r="G57" s="8"/>
      <c r="H57" s="111"/>
      <c r="I57" s="111"/>
      <c r="J57" s="15"/>
      <c r="K57" s="3">
        <f t="shared" si="0"/>
        <v>0</v>
      </c>
      <c r="L57" s="3">
        <f t="shared" si="0"/>
        <v>0</v>
      </c>
    </row>
    <row r="58" spans="1:12" ht="12.75">
      <c r="A58" s="112" t="s">
        <v>68</v>
      </c>
      <c r="B58" s="112"/>
      <c r="C58" s="17">
        <v>188</v>
      </c>
      <c r="D58" s="17">
        <v>204</v>
      </c>
      <c r="E58" s="10">
        <f t="shared" si="1"/>
        <v>0.47959183673469385</v>
      </c>
      <c r="F58" s="18">
        <f>SUM(F52:F57)</f>
        <v>8</v>
      </c>
      <c r="G58" s="19">
        <f>SUM(G52:G57)</f>
        <v>-20.5</v>
      </c>
      <c r="H58" s="113"/>
      <c r="I58" s="113"/>
      <c r="J58" s="20">
        <f>K58/(K58+L58)</f>
        <v>0.5164690382081687</v>
      </c>
      <c r="K58" s="9">
        <f>SUM(K52:K57)</f>
        <v>196</v>
      </c>
      <c r="L58" s="9">
        <f>SUM(L52:L57)</f>
        <v>183.5</v>
      </c>
    </row>
    <row r="60" spans="3:11" ht="12.75">
      <c r="C60" s="23"/>
      <c r="K60" s="24"/>
    </row>
    <row r="61" ht="12.75">
      <c r="A61" s="79" t="s">
        <v>118</v>
      </c>
    </row>
    <row r="62" ht="12.75">
      <c r="K62" s="23"/>
    </row>
  </sheetData>
  <mergeCells count="114">
    <mergeCell ref="H2:I4"/>
    <mergeCell ref="J2:J4"/>
    <mergeCell ref="K2:L3"/>
    <mergeCell ref="A5:B5"/>
    <mergeCell ref="H5:I5"/>
    <mergeCell ref="A2:B4"/>
    <mergeCell ref="C2:D3"/>
    <mergeCell ref="E2:E4"/>
    <mergeCell ref="F2:G3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46:B46"/>
    <mergeCell ref="H46:I46"/>
    <mergeCell ref="A47:B47"/>
    <mergeCell ref="H47:I47"/>
    <mergeCell ref="A48:B48"/>
    <mergeCell ref="H48:I48"/>
    <mergeCell ref="A49:B49"/>
    <mergeCell ref="H49:I49"/>
    <mergeCell ref="A50:B50"/>
    <mergeCell ref="H50:I50"/>
    <mergeCell ref="A51:B51"/>
    <mergeCell ref="H51:I51"/>
    <mergeCell ref="A52:B52"/>
    <mergeCell ref="H52:I52"/>
    <mergeCell ref="A53:A54"/>
    <mergeCell ref="H53:I53"/>
    <mergeCell ref="H54:I54"/>
    <mergeCell ref="A55:B55"/>
    <mergeCell ref="H55:I55"/>
    <mergeCell ref="A56:B56"/>
    <mergeCell ref="H56:I56"/>
    <mergeCell ref="A57:B57"/>
    <mergeCell ref="H57:I57"/>
    <mergeCell ref="A58:B58"/>
    <mergeCell ref="H58:I58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&amp;CTransformations de C en B
CTPD du 2 mars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D11" sqref="D11"/>
    </sheetView>
  </sheetViews>
  <sheetFormatPr defaultColWidth="11.421875" defaultRowHeight="12.75"/>
  <cols>
    <col min="2" max="2" width="12.421875" style="0" customWidth="1"/>
    <col min="3" max="3" width="5.8515625" style="21" customWidth="1"/>
    <col min="4" max="4" width="5.7109375" style="21" customWidth="1"/>
    <col min="5" max="5" width="11.7109375" style="0" customWidth="1"/>
    <col min="6" max="6" width="5.8515625" style="47" customWidth="1"/>
    <col min="7" max="7" width="6.00390625" style="47" customWidth="1"/>
    <col min="8" max="8" width="7.421875" style="22" customWidth="1"/>
    <col min="9" max="9" width="11.00390625" style="22" customWidth="1"/>
    <col min="10" max="10" width="12.7109375" style="0" customWidth="1"/>
    <col min="11" max="11" width="5.57421875" style="48" customWidth="1"/>
    <col min="12" max="12" width="5.7109375" style="48" customWidth="1"/>
  </cols>
  <sheetData>
    <row r="1" spans="1:12" ht="12.75">
      <c r="A1" s="122" t="s">
        <v>0</v>
      </c>
      <c r="B1" s="122"/>
      <c r="C1" s="109" t="s">
        <v>1</v>
      </c>
      <c r="D1" s="109"/>
      <c r="E1" s="121" t="s">
        <v>2</v>
      </c>
      <c r="F1" s="109" t="s">
        <v>3</v>
      </c>
      <c r="G1" s="132"/>
      <c r="H1" s="121" t="s">
        <v>4</v>
      </c>
      <c r="I1" s="121"/>
      <c r="J1" s="121" t="s">
        <v>5</v>
      </c>
      <c r="K1" s="130" t="s">
        <v>6</v>
      </c>
      <c r="L1" s="131"/>
    </row>
    <row r="2" spans="1:12" ht="12.75">
      <c r="A2" s="122"/>
      <c r="B2" s="122"/>
      <c r="C2" s="109"/>
      <c r="D2" s="109"/>
      <c r="E2" s="121"/>
      <c r="F2" s="132"/>
      <c r="G2" s="132"/>
      <c r="H2" s="121"/>
      <c r="I2" s="121"/>
      <c r="J2" s="121"/>
      <c r="K2" s="130"/>
      <c r="L2" s="131"/>
    </row>
    <row r="3" spans="1:12" ht="12.75">
      <c r="A3" s="122"/>
      <c r="B3" s="122"/>
      <c r="C3" s="1" t="s">
        <v>7</v>
      </c>
      <c r="D3" s="1" t="s">
        <v>8</v>
      </c>
      <c r="E3" s="121"/>
      <c r="F3" s="1" t="s">
        <v>7</v>
      </c>
      <c r="G3" s="1" t="s">
        <v>8</v>
      </c>
      <c r="H3" s="121"/>
      <c r="I3" s="121"/>
      <c r="J3" s="121"/>
      <c r="K3" s="25" t="s">
        <v>7</v>
      </c>
      <c r="L3" s="26" t="s">
        <v>8</v>
      </c>
    </row>
    <row r="4" spans="1:12" ht="12.75">
      <c r="A4" s="116" t="s">
        <v>69</v>
      </c>
      <c r="B4" s="116"/>
      <c r="C4" s="3">
        <v>11</v>
      </c>
      <c r="D4" s="3">
        <v>2</v>
      </c>
      <c r="E4" s="4">
        <f>(C4/(C4+D4))</f>
        <v>0.8461538461538461</v>
      </c>
      <c r="F4" s="8"/>
      <c r="G4" s="7">
        <v>-1</v>
      </c>
      <c r="H4" s="115" t="s">
        <v>11</v>
      </c>
      <c r="I4" s="115"/>
      <c r="J4" s="4">
        <f>K4/(K4+L4)</f>
        <v>0.9166666666666666</v>
      </c>
      <c r="K4" s="27">
        <f>C4+F4</f>
        <v>11</v>
      </c>
      <c r="L4" s="28">
        <f>D4+G4</f>
        <v>1</v>
      </c>
    </row>
    <row r="5" spans="1:12" ht="12.75">
      <c r="A5" s="110" t="s">
        <v>70</v>
      </c>
      <c r="B5" s="110"/>
      <c r="C5" s="3">
        <v>4</v>
      </c>
      <c r="D5" s="3">
        <v>2</v>
      </c>
      <c r="E5" s="4">
        <f aca="true" t="shared" si="0" ref="E5:E27">(C5/(C5+D5))</f>
        <v>0.6666666666666666</v>
      </c>
      <c r="F5" s="8"/>
      <c r="G5" s="7"/>
      <c r="H5" s="115"/>
      <c r="I5" s="115"/>
      <c r="J5" s="4">
        <f aca="true" t="shared" si="1" ref="J5:J25">K5/(K5+L5)</f>
        <v>0.6666666666666666</v>
      </c>
      <c r="K5" s="27">
        <f aca="true" t="shared" si="2" ref="K5:L26">C5+F5</f>
        <v>4</v>
      </c>
      <c r="L5" s="28">
        <f t="shared" si="2"/>
        <v>2</v>
      </c>
    </row>
    <row r="6" spans="1:12" ht="12.75">
      <c r="A6" s="126" t="s">
        <v>71</v>
      </c>
      <c r="B6" s="127"/>
      <c r="C6" s="3">
        <v>0</v>
      </c>
      <c r="D6" s="3">
        <v>2</v>
      </c>
      <c r="E6" s="4">
        <f>(C6/(C6+D6))</f>
        <v>0</v>
      </c>
      <c r="F6" s="8"/>
      <c r="G6" s="7"/>
      <c r="H6" s="128"/>
      <c r="I6" s="129"/>
      <c r="J6" s="4">
        <f>K6/(K6+L6)</f>
        <v>0</v>
      </c>
      <c r="K6" s="27">
        <f>C6+F6</f>
        <v>0</v>
      </c>
      <c r="L6" s="28">
        <f>D6+G6</f>
        <v>2</v>
      </c>
    </row>
    <row r="7" spans="1:12" ht="12.75">
      <c r="A7" s="110" t="s">
        <v>72</v>
      </c>
      <c r="B7" s="110"/>
      <c r="C7" s="3">
        <v>1</v>
      </c>
      <c r="D7" s="3">
        <v>3</v>
      </c>
      <c r="E7" s="4">
        <f t="shared" si="0"/>
        <v>0.25</v>
      </c>
      <c r="F7" s="8"/>
      <c r="G7" s="8"/>
      <c r="H7" s="115"/>
      <c r="I7" s="115"/>
      <c r="J7" s="4">
        <f t="shared" si="1"/>
        <v>0.25</v>
      </c>
      <c r="K7" s="27">
        <f t="shared" si="2"/>
        <v>1</v>
      </c>
      <c r="L7" s="28">
        <f t="shared" si="2"/>
        <v>3</v>
      </c>
    </row>
    <row r="8" spans="1:12" ht="12.75">
      <c r="A8" s="110" t="s">
        <v>73</v>
      </c>
      <c r="B8" s="110"/>
      <c r="C8" s="3">
        <v>1</v>
      </c>
      <c r="D8" s="3">
        <v>3</v>
      </c>
      <c r="E8" s="4">
        <f t="shared" si="0"/>
        <v>0.25</v>
      </c>
      <c r="F8" s="7">
        <v>-1</v>
      </c>
      <c r="G8" s="7">
        <v>-3</v>
      </c>
      <c r="H8" s="115" t="s">
        <v>44</v>
      </c>
      <c r="I8" s="115"/>
      <c r="J8" s="4"/>
      <c r="K8" s="27">
        <f t="shared" si="2"/>
        <v>0</v>
      </c>
      <c r="L8" s="28">
        <f t="shared" si="2"/>
        <v>0</v>
      </c>
    </row>
    <row r="9" spans="1:12" ht="12.75">
      <c r="A9" s="126" t="s">
        <v>74</v>
      </c>
      <c r="B9" s="127"/>
      <c r="C9" s="3"/>
      <c r="D9" s="3"/>
      <c r="E9" s="4"/>
      <c r="F9" s="8">
        <v>1</v>
      </c>
      <c r="G9" s="8">
        <v>2</v>
      </c>
      <c r="H9" s="115" t="s">
        <v>44</v>
      </c>
      <c r="I9" s="115"/>
      <c r="J9" s="4">
        <f t="shared" si="1"/>
        <v>0.3333333333333333</v>
      </c>
      <c r="K9" s="27">
        <f t="shared" si="2"/>
        <v>1</v>
      </c>
      <c r="L9" s="28">
        <f t="shared" si="2"/>
        <v>2</v>
      </c>
    </row>
    <row r="10" spans="1:12" ht="12.75">
      <c r="A10" s="116" t="s">
        <v>75</v>
      </c>
      <c r="B10" s="116"/>
      <c r="C10" s="3">
        <v>6</v>
      </c>
      <c r="D10" s="3">
        <v>8</v>
      </c>
      <c r="E10" s="4">
        <f t="shared" si="0"/>
        <v>0.42857142857142855</v>
      </c>
      <c r="F10" s="8"/>
      <c r="G10" s="7">
        <v>-1</v>
      </c>
      <c r="H10" s="115" t="s">
        <v>11</v>
      </c>
      <c r="I10" s="115"/>
      <c r="J10" s="4">
        <f t="shared" si="1"/>
        <v>0.46153846153846156</v>
      </c>
      <c r="K10" s="27">
        <f t="shared" si="2"/>
        <v>6</v>
      </c>
      <c r="L10" s="28">
        <f t="shared" si="2"/>
        <v>7</v>
      </c>
    </row>
    <row r="11" spans="1:12" ht="12.75">
      <c r="A11" s="116" t="s">
        <v>76</v>
      </c>
      <c r="B11" s="116"/>
      <c r="C11" s="3">
        <v>2</v>
      </c>
      <c r="D11" s="3">
        <v>1</v>
      </c>
      <c r="E11" s="4">
        <f t="shared" si="0"/>
        <v>0.6666666666666666</v>
      </c>
      <c r="F11" s="8"/>
      <c r="G11" s="8"/>
      <c r="H11" s="115"/>
      <c r="I11" s="115"/>
      <c r="J11" s="4">
        <f t="shared" si="1"/>
        <v>0.6666666666666666</v>
      </c>
      <c r="K11" s="27">
        <f t="shared" si="2"/>
        <v>2</v>
      </c>
      <c r="L11" s="28">
        <f t="shared" si="2"/>
        <v>1</v>
      </c>
    </row>
    <row r="12" spans="1:12" ht="12.75">
      <c r="A12" s="116" t="s">
        <v>77</v>
      </c>
      <c r="B12" s="116"/>
      <c r="C12" s="3">
        <v>3</v>
      </c>
      <c r="D12" s="3">
        <v>4</v>
      </c>
      <c r="E12" s="4">
        <f t="shared" si="0"/>
        <v>0.42857142857142855</v>
      </c>
      <c r="F12" s="8">
        <v>1</v>
      </c>
      <c r="G12" s="7">
        <v>-2</v>
      </c>
      <c r="H12" s="115" t="s">
        <v>16</v>
      </c>
      <c r="I12" s="115"/>
      <c r="J12" s="4">
        <f t="shared" si="1"/>
        <v>0.6666666666666666</v>
      </c>
      <c r="K12" s="27">
        <f t="shared" si="2"/>
        <v>4</v>
      </c>
      <c r="L12" s="28">
        <f t="shared" si="2"/>
        <v>2</v>
      </c>
    </row>
    <row r="13" spans="1:12" ht="12.75">
      <c r="A13" s="116" t="s">
        <v>78</v>
      </c>
      <c r="B13" s="116"/>
      <c r="C13" s="3">
        <v>9</v>
      </c>
      <c r="D13" s="3">
        <v>10</v>
      </c>
      <c r="E13" s="4">
        <f t="shared" si="0"/>
        <v>0.47368421052631576</v>
      </c>
      <c r="F13" s="8">
        <v>1</v>
      </c>
      <c r="G13" s="7">
        <v>-2</v>
      </c>
      <c r="H13" s="115" t="s">
        <v>16</v>
      </c>
      <c r="I13" s="115"/>
      <c r="J13" s="4">
        <f t="shared" si="1"/>
        <v>0.5555555555555556</v>
      </c>
      <c r="K13" s="27">
        <f t="shared" si="2"/>
        <v>10</v>
      </c>
      <c r="L13" s="28">
        <f t="shared" si="2"/>
        <v>8</v>
      </c>
    </row>
    <row r="14" spans="1:12" ht="12.75">
      <c r="A14" s="116" t="s">
        <v>79</v>
      </c>
      <c r="B14" s="116"/>
      <c r="C14" s="3">
        <v>1</v>
      </c>
      <c r="D14" s="3">
        <v>2</v>
      </c>
      <c r="E14" s="4">
        <f t="shared" si="0"/>
        <v>0.3333333333333333</v>
      </c>
      <c r="F14" s="8"/>
      <c r="G14" s="8"/>
      <c r="H14" s="115"/>
      <c r="I14" s="115"/>
      <c r="J14" s="4">
        <f>K14/(K14+L14)</f>
        <v>0.3333333333333333</v>
      </c>
      <c r="K14" s="27">
        <f t="shared" si="2"/>
        <v>1</v>
      </c>
      <c r="L14" s="28">
        <f t="shared" si="2"/>
        <v>2</v>
      </c>
    </row>
    <row r="15" spans="1:12" ht="12.75">
      <c r="A15" s="116" t="s">
        <v>80</v>
      </c>
      <c r="B15" s="116"/>
      <c r="C15" s="3">
        <v>17</v>
      </c>
      <c r="D15" s="3">
        <v>21</v>
      </c>
      <c r="E15" s="4">
        <f t="shared" si="0"/>
        <v>0.4473684210526316</v>
      </c>
      <c r="F15" s="5"/>
      <c r="G15" s="5">
        <v>-4</v>
      </c>
      <c r="H15" s="125" t="s">
        <v>11</v>
      </c>
      <c r="I15" s="125"/>
      <c r="J15" s="4">
        <f t="shared" si="1"/>
        <v>0.5</v>
      </c>
      <c r="K15" s="27">
        <f t="shared" si="2"/>
        <v>17</v>
      </c>
      <c r="L15" s="28">
        <f t="shared" si="2"/>
        <v>17</v>
      </c>
    </row>
    <row r="16" spans="1:12" ht="12.75">
      <c r="A16" s="116" t="s">
        <v>81</v>
      </c>
      <c r="B16" s="116"/>
      <c r="C16" s="3">
        <v>10</v>
      </c>
      <c r="D16" s="3">
        <v>13</v>
      </c>
      <c r="E16" s="4">
        <f t="shared" si="0"/>
        <v>0.43478260869565216</v>
      </c>
      <c r="F16" s="5"/>
      <c r="G16" s="5"/>
      <c r="H16" s="125"/>
      <c r="I16" s="125"/>
      <c r="J16" s="4">
        <f t="shared" si="1"/>
        <v>0.43478260869565216</v>
      </c>
      <c r="K16" s="27">
        <f t="shared" si="2"/>
        <v>10</v>
      </c>
      <c r="L16" s="28">
        <f t="shared" si="2"/>
        <v>13</v>
      </c>
    </row>
    <row r="17" spans="1:12" ht="12.75">
      <c r="A17" s="116" t="s">
        <v>82</v>
      </c>
      <c r="B17" s="116"/>
      <c r="C17" s="3">
        <v>2</v>
      </c>
      <c r="D17" s="3">
        <v>1</v>
      </c>
      <c r="E17" s="4">
        <f t="shared" si="0"/>
        <v>0.6666666666666666</v>
      </c>
      <c r="F17" s="5"/>
      <c r="G17" s="5"/>
      <c r="H17" s="125"/>
      <c r="I17" s="125"/>
      <c r="J17" s="4">
        <f t="shared" si="1"/>
        <v>0.6666666666666666</v>
      </c>
      <c r="K17" s="27">
        <f t="shared" si="2"/>
        <v>2</v>
      </c>
      <c r="L17" s="28">
        <f t="shared" si="2"/>
        <v>1</v>
      </c>
    </row>
    <row r="18" spans="1:12" ht="12.75">
      <c r="A18" s="116" t="s">
        <v>83</v>
      </c>
      <c r="B18" s="116"/>
      <c r="C18" s="3">
        <v>4</v>
      </c>
      <c r="D18" s="3">
        <v>11</v>
      </c>
      <c r="E18" s="4">
        <f t="shared" si="0"/>
        <v>0.26666666666666666</v>
      </c>
      <c r="F18" s="29">
        <v>1</v>
      </c>
      <c r="G18" s="5">
        <v>-1</v>
      </c>
      <c r="H18" s="125" t="s">
        <v>84</v>
      </c>
      <c r="I18" s="125"/>
      <c r="J18" s="4">
        <f t="shared" si="1"/>
        <v>0.3333333333333333</v>
      </c>
      <c r="K18" s="27">
        <f t="shared" si="2"/>
        <v>5</v>
      </c>
      <c r="L18" s="28">
        <f t="shared" si="2"/>
        <v>10</v>
      </c>
    </row>
    <row r="19" spans="1:12" ht="12.75">
      <c r="A19" s="116" t="s">
        <v>85</v>
      </c>
      <c r="B19" s="116"/>
      <c r="C19" s="3">
        <v>3</v>
      </c>
      <c r="D19" s="3">
        <v>4</v>
      </c>
      <c r="E19" s="4">
        <f t="shared" si="0"/>
        <v>0.42857142857142855</v>
      </c>
      <c r="F19" s="5"/>
      <c r="G19" s="5">
        <v>1.5</v>
      </c>
      <c r="H19" s="120" t="s">
        <v>86</v>
      </c>
      <c r="I19" s="120"/>
      <c r="J19" s="4">
        <f t="shared" si="1"/>
        <v>0.35294117647058826</v>
      </c>
      <c r="K19" s="27">
        <f t="shared" si="2"/>
        <v>3</v>
      </c>
      <c r="L19" s="28">
        <f t="shared" si="2"/>
        <v>5.5</v>
      </c>
    </row>
    <row r="20" spans="1:12" ht="12.75">
      <c r="A20" s="116" t="s">
        <v>87</v>
      </c>
      <c r="B20" s="116"/>
      <c r="C20" s="3">
        <v>2</v>
      </c>
      <c r="D20" s="3">
        <v>2</v>
      </c>
      <c r="E20" s="6">
        <f t="shared" si="0"/>
        <v>0.5</v>
      </c>
      <c r="F20" s="5"/>
      <c r="G20" s="5"/>
      <c r="H20" s="125"/>
      <c r="I20" s="125"/>
      <c r="J20" s="6">
        <f t="shared" si="1"/>
        <v>0.5</v>
      </c>
      <c r="K20" s="27">
        <f t="shared" si="2"/>
        <v>2</v>
      </c>
      <c r="L20" s="28">
        <f t="shared" si="2"/>
        <v>2</v>
      </c>
    </row>
    <row r="21" spans="1:12" ht="12.75">
      <c r="A21" s="112" t="s">
        <v>61</v>
      </c>
      <c r="B21" s="112"/>
      <c r="C21" s="9">
        <v>76</v>
      </c>
      <c r="D21" s="9">
        <v>89</v>
      </c>
      <c r="E21" s="10">
        <f t="shared" si="0"/>
        <v>0.46060606060606063</v>
      </c>
      <c r="F21" s="11">
        <f>SUM(F4:F20)</f>
        <v>3</v>
      </c>
      <c r="G21" s="12">
        <f>SUM(G4:G20)</f>
        <v>-10.5</v>
      </c>
      <c r="H21" s="117"/>
      <c r="I21" s="117"/>
      <c r="J21" s="10"/>
      <c r="K21" s="30">
        <f>SUM(K4:K20)</f>
        <v>79</v>
      </c>
      <c r="L21" s="31">
        <f>SUM(L4:L20)</f>
        <v>78.5</v>
      </c>
    </row>
    <row r="22" spans="1:12" ht="12.75">
      <c r="A22" s="119" t="s">
        <v>88</v>
      </c>
      <c r="B22" s="119"/>
      <c r="C22" s="3">
        <v>4</v>
      </c>
      <c r="D22" s="3">
        <v>2</v>
      </c>
      <c r="E22" s="4">
        <f t="shared" si="0"/>
        <v>0.6666666666666666</v>
      </c>
      <c r="F22" s="29"/>
      <c r="G22" s="29"/>
      <c r="H22" s="125"/>
      <c r="I22" s="125"/>
      <c r="J22" s="4">
        <f>K22/(K22+L22)</f>
        <v>0.6666666666666666</v>
      </c>
      <c r="K22" s="27">
        <f t="shared" si="2"/>
        <v>4</v>
      </c>
      <c r="L22" s="28">
        <f t="shared" si="2"/>
        <v>2</v>
      </c>
    </row>
    <row r="23" spans="1:12" ht="12.75">
      <c r="A23" s="124" t="s">
        <v>89</v>
      </c>
      <c r="B23" s="124"/>
      <c r="C23" s="32">
        <v>4</v>
      </c>
      <c r="D23" s="32">
        <v>0</v>
      </c>
      <c r="E23" s="4">
        <f t="shared" si="0"/>
        <v>1</v>
      </c>
      <c r="F23" s="29"/>
      <c r="G23" s="5"/>
      <c r="H23" s="125"/>
      <c r="I23" s="125"/>
      <c r="J23" s="4">
        <f>K23/(K23+L23)</f>
        <v>1</v>
      </c>
      <c r="K23" s="27">
        <f t="shared" si="2"/>
        <v>4</v>
      </c>
      <c r="L23" s="28">
        <f t="shared" si="2"/>
        <v>0</v>
      </c>
    </row>
    <row r="24" spans="1:12" ht="12.75">
      <c r="A24" s="110" t="s">
        <v>90</v>
      </c>
      <c r="B24" s="110"/>
      <c r="C24" s="3">
        <v>1</v>
      </c>
      <c r="D24" s="3">
        <v>0</v>
      </c>
      <c r="E24" s="4">
        <f t="shared" si="0"/>
        <v>1</v>
      </c>
      <c r="F24" s="8"/>
      <c r="G24" s="8"/>
      <c r="H24" s="115"/>
      <c r="I24" s="115"/>
      <c r="J24" s="4">
        <f t="shared" si="1"/>
        <v>1</v>
      </c>
      <c r="K24" s="27">
        <f t="shared" si="2"/>
        <v>1</v>
      </c>
      <c r="L24" s="28">
        <f t="shared" si="2"/>
        <v>0</v>
      </c>
    </row>
    <row r="25" spans="1:12" ht="12.75">
      <c r="A25" s="110" t="s">
        <v>91</v>
      </c>
      <c r="B25" s="110"/>
      <c r="C25" s="3">
        <v>0</v>
      </c>
      <c r="D25" s="3">
        <v>1</v>
      </c>
      <c r="E25" s="4">
        <f t="shared" si="0"/>
        <v>0</v>
      </c>
      <c r="F25" s="8"/>
      <c r="G25" s="8"/>
      <c r="H25" s="115"/>
      <c r="I25" s="115"/>
      <c r="J25" s="4">
        <f t="shared" si="1"/>
        <v>0</v>
      </c>
      <c r="K25" s="27">
        <f t="shared" si="2"/>
        <v>0</v>
      </c>
      <c r="L25" s="28">
        <f t="shared" si="2"/>
        <v>1</v>
      </c>
    </row>
    <row r="26" spans="1:12" ht="12.75">
      <c r="A26" s="110" t="s">
        <v>67</v>
      </c>
      <c r="B26" s="110"/>
      <c r="C26" s="3">
        <v>1</v>
      </c>
      <c r="D26" s="3">
        <v>0</v>
      </c>
      <c r="E26" s="4">
        <f t="shared" si="0"/>
        <v>1</v>
      </c>
      <c r="F26" s="8"/>
      <c r="G26" s="8"/>
      <c r="H26" s="115"/>
      <c r="I26" s="115"/>
      <c r="J26" s="4">
        <f>K26/(K26+L26)</f>
        <v>1</v>
      </c>
      <c r="K26" s="27">
        <f t="shared" si="2"/>
        <v>1</v>
      </c>
      <c r="L26" s="28">
        <f t="shared" si="2"/>
        <v>0</v>
      </c>
    </row>
    <row r="27" spans="1:12" ht="12.75">
      <c r="A27" s="112" t="s">
        <v>92</v>
      </c>
      <c r="B27" s="112"/>
      <c r="C27" s="17">
        <v>86</v>
      </c>
      <c r="D27" s="17">
        <v>92</v>
      </c>
      <c r="E27" s="10">
        <f t="shared" si="0"/>
        <v>0.48314606741573035</v>
      </c>
      <c r="F27" s="18">
        <f>SUM(F21:F26)</f>
        <v>3</v>
      </c>
      <c r="G27" s="19">
        <f>SUM(G21:G26)</f>
        <v>-10.5</v>
      </c>
      <c r="H27" s="117"/>
      <c r="I27" s="117"/>
      <c r="J27" s="33">
        <f>K27/(K27+L27)</f>
        <v>0.5219941348973607</v>
      </c>
      <c r="K27" s="30">
        <f>SUM(K21:K26)</f>
        <v>89</v>
      </c>
      <c r="L27" s="31">
        <f>SUM(L21:L26)</f>
        <v>81.5</v>
      </c>
    </row>
    <row r="28" spans="6:12" ht="12.75">
      <c r="F28" s="34"/>
      <c r="G28" s="34"/>
      <c r="H28" s="35"/>
      <c r="I28" s="35"/>
      <c r="K28" s="36"/>
      <c r="L28" s="36"/>
    </row>
    <row r="29" spans="6:12" ht="12.75">
      <c r="F29" s="34"/>
      <c r="G29" s="34"/>
      <c r="H29" s="37"/>
      <c r="I29" s="37"/>
      <c r="K29" s="36"/>
      <c r="L29" s="36"/>
    </row>
    <row r="30" spans="6:12" ht="12.75">
      <c r="F30" s="34"/>
      <c r="G30" s="34"/>
      <c r="H30" s="37"/>
      <c r="I30" s="37"/>
      <c r="K30" s="36"/>
      <c r="L30" s="36"/>
    </row>
    <row r="31" spans="6:12" ht="12.75">
      <c r="F31" s="34"/>
      <c r="G31" s="34"/>
      <c r="H31" s="35"/>
      <c r="I31" s="35"/>
      <c r="K31" s="36"/>
      <c r="L31" s="36"/>
    </row>
    <row r="32" spans="6:12" ht="12.75">
      <c r="F32" s="34"/>
      <c r="G32" s="34"/>
      <c r="H32" s="35"/>
      <c r="I32" s="35"/>
      <c r="K32" s="36"/>
      <c r="L32" s="36"/>
    </row>
    <row r="33" spans="6:12" ht="12.75">
      <c r="F33" s="34"/>
      <c r="G33" s="34"/>
      <c r="H33" s="35"/>
      <c r="I33" s="35"/>
      <c r="K33" s="36"/>
      <c r="L33" s="36"/>
    </row>
    <row r="34" spans="6:12" ht="12.75">
      <c r="F34" s="38"/>
      <c r="G34" s="34"/>
      <c r="H34" s="37"/>
      <c r="I34" s="37"/>
      <c r="K34" s="36"/>
      <c r="L34" s="36"/>
    </row>
    <row r="35" spans="6:12" ht="12.75">
      <c r="F35" s="34"/>
      <c r="G35" s="34"/>
      <c r="H35" s="37"/>
      <c r="I35" s="37"/>
      <c r="K35" s="36"/>
      <c r="L35" s="36"/>
    </row>
    <row r="36" spans="6:12" ht="12.75">
      <c r="F36" s="34"/>
      <c r="G36" s="34"/>
      <c r="H36" s="35"/>
      <c r="I36" s="35"/>
      <c r="K36" s="36"/>
      <c r="L36" s="36"/>
    </row>
    <row r="37" spans="6:12" ht="12.75">
      <c r="F37" s="34"/>
      <c r="G37" s="34"/>
      <c r="H37" s="35"/>
      <c r="I37" s="35"/>
      <c r="K37" s="36"/>
      <c r="L37" s="36"/>
    </row>
    <row r="38" spans="6:12" ht="12.75">
      <c r="F38" s="34"/>
      <c r="G38" s="34"/>
      <c r="H38" s="35"/>
      <c r="I38" s="35"/>
      <c r="K38" s="36"/>
      <c r="L38" s="36"/>
    </row>
    <row r="39" spans="6:12" ht="12.75">
      <c r="F39" s="34"/>
      <c r="G39" s="34"/>
      <c r="H39" s="35"/>
      <c r="I39" s="35"/>
      <c r="K39" s="36"/>
      <c r="L39" s="36"/>
    </row>
    <row r="40" spans="6:12" ht="12.75">
      <c r="F40" s="34"/>
      <c r="G40" s="34"/>
      <c r="H40" s="37"/>
      <c r="I40" s="37"/>
      <c r="K40" s="36"/>
      <c r="L40" s="36"/>
    </row>
    <row r="41" spans="6:12" ht="12.75">
      <c r="F41" s="34"/>
      <c r="G41" s="34"/>
      <c r="H41" s="35"/>
      <c r="I41" s="35"/>
      <c r="K41" s="36"/>
      <c r="L41" s="36"/>
    </row>
    <row r="42" spans="6:12" ht="12.75">
      <c r="F42" s="34"/>
      <c r="G42" s="34"/>
      <c r="H42" s="35"/>
      <c r="I42" s="35"/>
      <c r="K42" s="36"/>
      <c r="L42" s="36"/>
    </row>
    <row r="43" spans="6:12" ht="12.75">
      <c r="F43" s="34"/>
      <c r="G43" s="34"/>
      <c r="H43" s="35"/>
      <c r="I43" s="35"/>
      <c r="K43" s="36"/>
      <c r="L43" s="36"/>
    </row>
    <row r="44" spans="6:12" ht="12.75">
      <c r="F44" s="34"/>
      <c r="G44" s="34"/>
      <c r="H44" s="37"/>
      <c r="I44" s="37"/>
      <c r="K44" s="36"/>
      <c r="L44" s="36"/>
    </row>
    <row r="45" spans="6:12" ht="12.75">
      <c r="F45" s="34"/>
      <c r="G45" s="34"/>
      <c r="H45" s="35"/>
      <c r="I45" s="35"/>
      <c r="K45" s="36"/>
      <c r="L45" s="36"/>
    </row>
    <row r="46" spans="6:12" ht="12.75">
      <c r="F46" s="34"/>
      <c r="G46" s="34"/>
      <c r="H46" s="35"/>
      <c r="I46" s="35"/>
      <c r="K46" s="36"/>
      <c r="L46" s="36"/>
    </row>
    <row r="47" spans="6:12" ht="12.75">
      <c r="F47" s="34"/>
      <c r="G47" s="34"/>
      <c r="H47" s="35"/>
      <c r="I47" s="35"/>
      <c r="K47" s="36"/>
      <c r="L47" s="36"/>
    </row>
    <row r="48" spans="6:12" ht="12.75">
      <c r="F48" s="34"/>
      <c r="G48" s="34"/>
      <c r="H48" s="35"/>
      <c r="I48" s="35"/>
      <c r="K48" s="36"/>
      <c r="L48" s="36"/>
    </row>
    <row r="49" spans="6:12" ht="12.75">
      <c r="F49" s="34"/>
      <c r="G49" s="34"/>
      <c r="H49" s="37"/>
      <c r="I49" s="37"/>
      <c r="K49" s="36"/>
      <c r="L49" s="36"/>
    </row>
    <row r="50" spans="6:12" ht="12.75">
      <c r="F50" s="34"/>
      <c r="G50" s="34"/>
      <c r="H50" s="35"/>
      <c r="I50" s="35"/>
      <c r="J50" s="39"/>
      <c r="K50" s="36"/>
      <c r="L50" s="36"/>
    </row>
    <row r="51" spans="6:12" ht="12.75">
      <c r="F51" s="34"/>
      <c r="G51" s="34"/>
      <c r="H51" s="37"/>
      <c r="I51" s="37"/>
      <c r="K51" s="36"/>
      <c r="L51" s="36"/>
    </row>
    <row r="52" spans="6:12" ht="12.75">
      <c r="F52" s="34"/>
      <c r="G52" s="34"/>
      <c r="H52" s="40"/>
      <c r="I52" s="40"/>
      <c r="J52" s="39"/>
      <c r="K52" s="36"/>
      <c r="L52" s="36"/>
    </row>
    <row r="53" spans="6:12" ht="12.75">
      <c r="F53" s="34"/>
      <c r="G53" s="34"/>
      <c r="H53" s="41"/>
      <c r="I53" s="41"/>
      <c r="J53" s="39"/>
      <c r="K53" s="36"/>
      <c r="L53" s="36"/>
    </row>
    <row r="54" spans="6:12" ht="12.75">
      <c r="F54" s="34"/>
      <c r="G54" s="34"/>
      <c r="H54" s="35"/>
      <c r="I54" s="35"/>
      <c r="K54" s="36"/>
      <c r="L54" s="36"/>
    </row>
    <row r="55" spans="6:12" ht="12.75">
      <c r="F55" s="34"/>
      <c r="G55" s="34"/>
      <c r="H55" s="35"/>
      <c r="I55" s="35"/>
      <c r="K55" s="36"/>
      <c r="L55" s="36"/>
    </row>
    <row r="56" spans="6:12" ht="12.75">
      <c r="F56" s="41"/>
      <c r="G56" s="41"/>
      <c r="H56" s="35"/>
      <c r="I56" s="35"/>
      <c r="K56" s="36"/>
      <c r="L56" s="36"/>
    </row>
    <row r="57" spans="6:12" ht="12.75">
      <c r="F57" s="34"/>
      <c r="G57" s="34"/>
      <c r="H57" s="35"/>
      <c r="I57" s="35"/>
      <c r="K57" s="36"/>
      <c r="L57" s="36"/>
    </row>
    <row r="58" spans="6:12" ht="12.75">
      <c r="F58" s="34"/>
      <c r="G58" s="34"/>
      <c r="H58" s="42"/>
      <c r="I58" s="42"/>
      <c r="K58" s="36"/>
      <c r="L58" s="36"/>
    </row>
    <row r="59" spans="6:12" ht="12.75">
      <c r="F59" s="43"/>
      <c r="G59" s="43"/>
      <c r="J59" s="44"/>
      <c r="K59" s="45"/>
      <c r="L59" s="45"/>
    </row>
    <row r="60" spans="6:12" ht="12.75">
      <c r="F60" s="34"/>
      <c r="G60" s="34"/>
      <c r="K60" s="46"/>
      <c r="L60" s="46"/>
    </row>
    <row r="61" spans="6:12" ht="12.75">
      <c r="F61" s="34"/>
      <c r="G61" s="34"/>
      <c r="K61" s="46"/>
      <c r="L61" s="46"/>
    </row>
    <row r="62" spans="6:12" ht="12.75">
      <c r="F62" s="34"/>
      <c r="G62" s="34"/>
      <c r="K62" s="46"/>
      <c r="L62" s="46"/>
    </row>
    <row r="63" spans="6:12" ht="12.75">
      <c r="F63" s="34"/>
      <c r="G63" s="34"/>
      <c r="K63" s="46"/>
      <c r="L63" s="46"/>
    </row>
    <row r="64" spans="6:12" ht="12.75">
      <c r="F64" s="34"/>
      <c r="G64" s="34"/>
      <c r="K64" s="46"/>
      <c r="L64" s="46"/>
    </row>
    <row r="65" spans="6:12" ht="12.75">
      <c r="F65" s="34"/>
      <c r="G65" s="34"/>
      <c r="K65" s="46"/>
      <c r="L65" s="46"/>
    </row>
    <row r="66" spans="6:12" ht="12.75">
      <c r="F66" s="34"/>
      <c r="G66" s="34"/>
      <c r="K66" s="46"/>
      <c r="L66" s="46"/>
    </row>
    <row r="67" spans="11:12" ht="12.75">
      <c r="K67" s="46"/>
      <c r="L67" s="46"/>
    </row>
  </sheetData>
  <mergeCells count="55">
    <mergeCell ref="H1:I3"/>
    <mergeCell ref="J1:J3"/>
    <mergeCell ref="K1:L2"/>
    <mergeCell ref="A4:B4"/>
    <mergeCell ref="H4:I4"/>
    <mergeCell ref="A1:B3"/>
    <mergeCell ref="C1:D2"/>
    <mergeCell ref="E1:E3"/>
    <mergeCell ref="F1:G2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7:B27"/>
    <mergeCell ref="H27:I27"/>
    <mergeCell ref="A25:B25"/>
    <mergeCell ref="H25:I25"/>
    <mergeCell ref="A26:B26"/>
    <mergeCell ref="H26:I26"/>
  </mergeCells>
  <printOptions horizontalCentered="1"/>
  <pageMargins left="0" right="0" top="0.984251968503937" bottom="0.984251968503937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selection activeCell="B62" sqref="B62"/>
    </sheetView>
  </sheetViews>
  <sheetFormatPr defaultColWidth="11.421875" defaultRowHeight="12.75"/>
  <cols>
    <col min="2" max="2" width="14.7109375" style="0" customWidth="1"/>
    <col min="3" max="4" width="6.28125" style="68" customWidth="1"/>
    <col min="5" max="5" width="11.421875" style="68" customWidth="1"/>
    <col min="6" max="6" width="5.8515625" style="68" customWidth="1"/>
    <col min="7" max="7" width="6.00390625" style="68" customWidth="1"/>
    <col min="8" max="8" width="16.57421875" style="68" customWidth="1"/>
    <col min="9" max="9" width="12.8515625" style="68" customWidth="1"/>
    <col min="10" max="11" width="6.140625" style="68" customWidth="1"/>
  </cols>
  <sheetData>
    <row r="1" spans="1:11" ht="12.75">
      <c r="A1" s="122" t="s">
        <v>0</v>
      </c>
      <c r="B1" s="122"/>
      <c r="C1" s="109" t="s">
        <v>1</v>
      </c>
      <c r="D1" s="109"/>
      <c r="E1" s="130" t="s">
        <v>2</v>
      </c>
      <c r="F1" s="130" t="s">
        <v>3</v>
      </c>
      <c r="G1" s="163"/>
      <c r="H1" s="130" t="s">
        <v>93</v>
      </c>
      <c r="I1" s="130" t="s">
        <v>5</v>
      </c>
      <c r="J1" s="130" t="s">
        <v>6</v>
      </c>
      <c r="K1" s="130"/>
    </row>
    <row r="2" spans="1:11" ht="12.75">
      <c r="A2" s="122"/>
      <c r="B2" s="122"/>
      <c r="C2" s="109"/>
      <c r="D2" s="109"/>
      <c r="E2" s="130"/>
      <c r="F2" s="163"/>
      <c r="G2" s="163"/>
      <c r="H2" s="130"/>
      <c r="I2" s="130"/>
      <c r="J2" s="130"/>
      <c r="K2" s="130"/>
    </row>
    <row r="3" spans="1:11" ht="12.75">
      <c r="A3" s="122"/>
      <c r="B3" s="122"/>
      <c r="C3" s="25" t="s">
        <v>7</v>
      </c>
      <c r="D3" s="25" t="s">
        <v>8</v>
      </c>
      <c r="E3" s="130"/>
      <c r="F3" s="25" t="s">
        <v>7</v>
      </c>
      <c r="G3" s="25" t="s">
        <v>8</v>
      </c>
      <c r="H3" s="130"/>
      <c r="I3" s="130"/>
      <c r="J3" s="25" t="s">
        <v>7</v>
      </c>
      <c r="K3" s="25" t="s">
        <v>8</v>
      </c>
    </row>
    <row r="4" spans="1:11" s="44" customFormat="1" ht="14.25">
      <c r="A4" s="80"/>
      <c r="B4" s="80"/>
      <c r="C4" s="81"/>
      <c r="D4" s="81"/>
      <c r="E4" s="82"/>
      <c r="F4" s="81"/>
      <c r="G4" s="81"/>
      <c r="H4" s="82"/>
      <c r="I4" s="82"/>
      <c r="J4" s="81"/>
      <c r="K4" s="81"/>
    </row>
    <row r="5" spans="1:11" s="44" customFormat="1" ht="14.25">
      <c r="A5" s="83" t="s">
        <v>119</v>
      </c>
      <c r="B5" s="84"/>
      <c r="C5" s="81"/>
      <c r="D5" s="81"/>
      <c r="E5" s="82"/>
      <c r="F5" s="81"/>
      <c r="G5" s="81"/>
      <c r="H5" s="82"/>
      <c r="I5" s="82"/>
      <c r="J5" s="81"/>
      <c r="K5" s="81"/>
    </row>
    <row r="7" spans="1:11" ht="12.75">
      <c r="A7" s="162" t="s">
        <v>95</v>
      </c>
      <c r="B7" s="162"/>
      <c r="C7" s="50">
        <v>5</v>
      </c>
      <c r="D7" s="50">
        <v>2</v>
      </c>
      <c r="E7" s="51">
        <f aca="true" t="shared" si="0" ref="E7:E19">(C7/(C7+D7))</f>
        <v>0.7142857142857143</v>
      </c>
      <c r="F7" s="7"/>
      <c r="G7" s="7"/>
      <c r="H7" s="72"/>
      <c r="I7" s="51">
        <f aca="true" t="shared" si="1" ref="I7:I19">J7/(J7+K7)</f>
        <v>0.7142857142857143</v>
      </c>
      <c r="J7" s="3">
        <f aca="true" t="shared" si="2" ref="J7:K19">C7+F7</f>
        <v>5</v>
      </c>
      <c r="K7" s="3">
        <f t="shared" si="2"/>
        <v>2</v>
      </c>
    </row>
    <row r="8" spans="1:11" ht="12.75">
      <c r="A8" s="162"/>
      <c r="B8" s="162"/>
      <c r="C8" s="50">
        <v>3</v>
      </c>
      <c r="D8" s="50">
        <v>0</v>
      </c>
      <c r="E8" s="51">
        <f t="shared" si="0"/>
        <v>1</v>
      </c>
      <c r="F8" s="7"/>
      <c r="G8" s="7"/>
      <c r="H8" s="78"/>
      <c r="I8" s="51">
        <f t="shared" si="1"/>
        <v>1</v>
      </c>
      <c r="J8" s="3">
        <f t="shared" si="2"/>
        <v>3</v>
      </c>
      <c r="K8" s="3">
        <f t="shared" si="2"/>
        <v>0</v>
      </c>
    </row>
    <row r="9" spans="1:11" ht="12.75">
      <c r="A9" s="150" t="s">
        <v>98</v>
      </c>
      <c r="B9" s="151"/>
      <c r="C9" s="52">
        <v>1</v>
      </c>
      <c r="D9" s="52">
        <v>1</v>
      </c>
      <c r="E9" s="51">
        <f t="shared" si="0"/>
        <v>0.5</v>
      </c>
      <c r="F9" s="5"/>
      <c r="G9" s="5"/>
      <c r="H9" s="78"/>
      <c r="I9" s="51">
        <f t="shared" si="1"/>
        <v>0.5</v>
      </c>
      <c r="J9" s="3">
        <f t="shared" si="2"/>
        <v>1</v>
      </c>
      <c r="K9" s="3">
        <f t="shared" si="2"/>
        <v>1</v>
      </c>
    </row>
    <row r="10" spans="1:11" ht="12.75">
      <c r="A10" s="158" t="s">
        <v>120</v>
      </c>
      <c r="B10" s="159"/>
      <c r="C10" s="52">
        <v>9</v>
      </c>
      <c r="D10" s="52">
        <v>7</v>
      </c>
      <c r="E10" s="51">
        <f t="shared" si="0"/>
        <v>0.5625</v>
      </c>
      <c r="F10" s="5"/>
      <c r="G10" s="5">
        <v>-1</v>
      </c>
      <c r="H10" s="72" t="s">
        <v>11</v>
      </c>
      <c r="I10" s="51">
        <f t="shared" si="1"/>
        <v>0.6</v>
      </c>
      <c r="J10" s="3">
        <f t="shared" si="2"/>
        <v>9</v>
      </c>
      <c r="K10" s="3">
        <f t="shared" si="2"/>
        <v>6</v>
      </c>
    </row>
    <row r="11" spans="1:11" ht="12.75">
      <c r="A11" s="156" t="s">
        <v>121</v>
      </c>
      <c r="B11" s="157"/>
      <c r="C11" s="86">
        <v>3</v>
      </c>
      <c r="D11" s="52">
        <v>3</v>
      </c>
      <c r="E11" s="51">
        <f t="shared" si="0"/>
        <v>0.5</v>
      </c>
      <c r="F11" s="5"/>
      <c r="G11" s="5"/>
      <c r="H11" s="72"/>
      <c r="I11" s="51">
        <f t="shared" si="1"/>
        <v>0.5</v>
      </c>
      <c r="J11" s="3">
        <f t="shared" si="2"/>
        <v>3</v>
      </c>
      <c r="K11" s="3">
        <f t="shared" si="2"/>
        <v>3</v>
      </c>
    </row>
    <row r="12" spans="1:11" ht="12.75">
      <c r="A12" s="160" t="s">
        <v>122</v>
      </c>
      <c r="B12" s="161"/>
      <c r="C12" s="86">
        <v>2</v>
      </c>
      <c r="D12" s="52">
        <v>1</v>
      </c>
      <c r="E12" s="51">
        <f t="shared" si="0"/>
        <v>0.6666666666666666</v>
      </c>
      <c r="F12" s="7"/>
      <c r="G12" s="7"/>
      <c r="H12" s="72"/>
      <c r="I12" s="51">
        <f t="shared" si="1"/>
        <v>0.6666666666666666</v>
      </c>
      <c r="J12" s="3">
        <f t="shared" si="2"/>
        <v>2</v>
      </c>
      <c r="K12" s="3">
        <f t="shared" si="2"/>
        <v>1</v>
      </c>
    </row>
    <row r="13" spans="1:11" ht="12.75">
      <c r="A13" s="154" t="s">
        <v>94</v>
      </c>
      <c r="B13" s="155"/>
      <c r="C13" s="50">
        <v>3</v>
      </c>
      <c r="D13" s="50">
        <v>0</v>
      </c>
      <c r="E13" s="51">
        <f t="shared" si="0"/>
        <v>1</v>
      </c>
      <c r="F13" s="7"/>
      <c r="G13" s="7"/>
      <c r="H13" s="72"/>
      <c r="I13" s="51">
        <f t="shared" si="1"/>
        <v>1</v>
      </c>
      <c r="J13" s="3">
        <f t="shared" si="2"/>
        <v>3</v>
      </c>
      <c r="K13" s="3">
        <f t="shared" si="2"/>
        <v>0</v>
      </c>
    </row>
    <row r="14" spans="1:11" ht="12.75">
      <c r="A14" s="150" t="s">
        <v>123</v>
      </c>
      <c r="B14" s="151"/>
      <c r="C14" s="52">
        <v>8</v>
      </c>
      <c r="D14" s="52">
        <v>9</v>
      </c>
      <c r="E14" s="51">
        <f t="shared" si="0"/>
        <v>0.47058823529411764</v>
      </c>
      <c r="F14" s="7"/>
      <c r="G14" s="7"/>
      <c r="H14" s="72"/>
      <c r="I14" s="51">
        <f t="shared" si="1"/>
        <v>0.47058823529411764</v>
      </c>
      <c r="J14" s="3">
        <f t="shared" si="2"/>
        <v>8</v>
      </c>
      <c r="K14" s="3">
        <f t="shared" si="2"/>
        <v>9</v>
      </c>
    </row>
    <row r="15" spans="1:11" ht="12.75">
      <c r="A15" s="156" t="s">
        <v>124</v>
      </c>
      <c r="B15" s="157"/>
      <c r="C15" s="86">
        <v>2</v>
      </c>
      <c r="D15" s="52">
        <v>2</v>
      </c>
      <c r="E15" s="51">
        <f t="shared" si="0"/>
        <v>0.5</v>
      </c>
      <c r="F15" s="7"/>
      <c r="G15" s="7"/>
      <c r="H15" s="78"/>
      <c r="I15" s="51">
        <f t="shared" si="1"/>
        <v>0.5</v>
      </c>
      <c r="J15" s="3">
        <f t="shared" si="2"/>
        <v>2</v>
      </c>
      <c r="K15" s="3">
        <f t="shared" si="2"/>
        <v>2</v>
      </c>
    </row>
    <row r="16" spans="1:11" ht="12.75">
      <c r="A16" s="87" t="s">
        <v>125</v>
      </c>
      <c r="B16" s="88"/>
      <c r="C16" s="86">
        <v>3</v>
      </c>
      <c r="D16" s="52">
        <v>6</v>
      </c>
      <c r="E16" s="53">
        <f t="shared" si="0"/>
        <v>0.3333333333333333</v>
      </c>
      <c r="F16" s="7"/>
      <c r="G16" s="7">
        <v>1</v>
      </c>
      <c r="H16" s="72" t="s">
        <v>99</v>
      </c>
      <c r="I16" s="53">
        <f t="shared" si="1"/>
        <v>0.3</v>
      </c>
      <c r="J16" s="3">
        <f t="shared" si="2"/>
        <v>3</v>
      </c>
      <c r="K16" s="3">
        <f t="shared" si="2"/>
        <v>7</v>
      </c>
    </row>
    <row r="17" spans="1:11" ht="12.75">
      <c r="A17" s="150" t="s">
        <v>126</v>
      </c>
      <c r="B17" s="151"/>
      <c r="C17" s="52">
        <v>8</v>
      </c>
      <c r="D17" s="52">
        <v>12</v>
      </c>
      <c r="E17" s="51">
        <f t="shared" si="0"/>
        <v>0.4</v>
      </c>
      <c r="F17" s="7"/>
      <c r="G17" s="7">
        <v>-0.5</v>
      </c>
      <c r="H17" s="72" t="s">
        <v>11</v>
      </c>
      <c r="I17" s="51">
        <f t="shared" si="1"/>
        <v>0.41025641025641024</v>
      </c>
      <c r="J17" s="3">
        <f t="shared" si="2"/>
        <v>8</v>
      </c>
      <c r="K17" s="3">
        <f t="shared" si="2"/>
        <v>11.5</v>
      </c>
    </row>
    <row r="18" spans="1:11" ht="12.75">
      <c r="A18" s="150" t="s">
        <v>127</v>
      </c>
      <c r="B18" s="151"/>
      <c r="C18" s="52">
        <v>10</v>
      </c>
      <c r="D18" s="52">
        <v>12</v>
      </c>
      <c r="E18" s="51">
        <f t="shared" si="0"/>
        <v>0.45454545454545453</v>
      </c>
      <c r="F18" s="7"/>
      <c r="G18" s="7">
        <v>-0.5</v>
      </c>
      <c r="H18" s="72" t="s">
        <v>11</v>
      </c>
      <c r="I18" s="51">
        <f t="shared" si="1"/>
        <v>0.46511627906976744</v>
      </c>
      <c r="J18" s="3">
        <f t="shared" si="2"/>
        <v>10</v>
      </c>
      <c r="K18" s="3">
        <f t="shared" si="2"/>
        <v>11.5</v>
      </c>
    </row>
    <row r="19" spans="1:11" ht="12.75">
      <c r="A19" s="150" t="s">
        <v>128</v>
      </c>
      <c r="B19" s="151"/>
      <c r="C19" s="52">
        <v>4</v>
      </c>
      <c r="D19" s="52">
        <v>5</v>
      </c>
      <c r="E19" s="51">
        <f t="shared" si="0"/>
        <v>0.4444444444444444</v>
      </c>
      <c r="F19" s="7"/>
      <c r="G19" s="7">
        <v>-1</v>
      </c>
      <c r="H19" s="72"/>
      <c r="I19" s="51">
        <f t="shared" si="1"/>
        <v>0.5</v>
      </c>
      <c r="J19" s="3">
        <f t="shared" si="2"/>
        <v>4</v>
      </c>
      <c r="K19" s="3">
        <f t="shared" si="2"/>
        <v>4</v>
      </c>
    </row>
    <row r="21" spans="1:3" ht="14.25">
      <c r="A21" s="83" t="s">
        <v>129</v>
      </c>
      <c r="B21" s="89"/>
      <c r="C21" s="69"/>
    </row>
    <row r="23" spans="1:11" ht="12.75">
      <c r="A23" s="152" t="s">
        <v>130</v>
      </c>
      <c r="B23" s="153"/>
      <c r="C23" s="52">
        <v>0</v>
      </c>
      <c r="D23" s="52">
        <v>6</v>
      </c>
      <c r="E23" s="51">
        <f aca="true" t="shared" si="3" ref="E23:E29">(C23/(C23+D23))</f>
        <v>0</v>
      </c>
      <c r="F23" s="5"/>
      <c r="G23" s="5"/>
      <c r="H23" s="78"/>
      <c r="I23" s="51">
        <f aca="true" t="shared" si="4" ref="I23:I29">J23/(J23+K23)</f>
        <v>0</v>
      </c>
      <c r="J23" s="3">
        <f aca="true" t="shared" si="5" ref="J23:K29">C23+F23</f>
        <v>0</v>
      </c>
      <c r="K23" s="3">
        <f t="shared" si="5"/>
        <v>6</v>
      </c>
    </row>
    <row r="24" spans="1:11" ht="12.75">
      <c r="A24" s="150" t="s">
        <v>131</v>
      </c>
      <c r="B24" s="151"/>
      <c r="C24" s="52">
        <v>7</v>
      </c>
      <c r="D24" s="52">
        <v>3</v>
      </c>
      <c r="E24" s="51">
        <f t="shared" si="3"/>
        <v>0.7</v>
      </c>
      <c r="F24" s="5"/>
      <c r="G24" s="5"/>
      <c r="H24" s="72"/>
      <c r="I24" s="51">
        <f t="shared" si="4"/>
        <v>0.7</v>
      </c>
      <c r="J24" s="3">
        <f t="shared" si="5"/>
        <v>7</v>
      </c>
      <c r="K24" s="3">
        <f t="shared" si="5"/>
        <v>3</v>
      </c>
    </row>
    <row r="25" spans="1:11" ht="12.75">
      <c r="A25" s="152" t="s">
        <v>96</v>
      </c>
      <c r="B25" s="153"/>
      <c r="C25" s="52">
        <v>1</v>
      </c>
      <c r="D25" s="52">
        <v>0</v>
      </c>
      <c r="E25" s="51">
        <f t="shared" si="3"/>
        <v>1</v>
      </c>
      <c r="F25" s="5"/>
      <c r="G25" s="5"/>
      <c r="H25" s="78"/>
      <c r="I25" s="51">
        <f t="shared" si="4"/>
        <v>1</v>
      </c>
      <c r="J25" s="3">
        <f t="shared" si="5"/>
        <v>1</v>
      </c>
      <c r="K25" s="3">
        <f t="shared" si="5"/>
        <v>0</v>
      </c>
    </row>
    <row r="26" spans="1:11" ht="12.75">
      <c r="A26" s="152" t="s">
        <v>97</v>
      </c>
      <c r="B26" s="153"/>
      <c r="C26" s="3">
        <v>2</v>
      </c>
      <c r="D26" s="3">
        <v>0</v>
      </c>
      <c r="E26" s="51">
        <f t="shared" si="3"/>
        <v>1</v>
      </c>
      <c r="F26" s="5"/>
      <c r="G26" s="5"/>
      <c r="H26" s="78"/>
      <c r="I26" s="51">
        <f t="shared" si="4"/>
        <v>1</v>
      </c>
      <c r="J26" s="3">
        <f t="shared" si="5"/>
        <v>2</v>
      </c>
      <c r="K26" s="3">
        <f t="shared" si="5"/>
        <v>0</v>
      </c>
    </row>
    <row r="27" spans="1:11" ht="12.75">
      <c r="A27" s="150" t="s">
        <v>132</v>
      </c>
      <c r="B27" s="151"/>
      <c r="C27" s="52">
        <v>2</v>
      </c>
      <c r="D27" s="52">
        <v>1</v>
      </c>
      <c r="E27" s="51">
        <f t="shared" si="3"/>
        <v>0.6666666666666666</v>
      </c>
      <c r="F27" s="5"/>
      <c r="G27" s="5"/>
      <c r="H27" s="72"/>
      <c r="I27" s="51">
        <f t="shared" si="4"/>
        <v>0.6666666666666666</v>
      </c>
      <c r="J27" s="3">
        <f t="shared" si="5"/>
        <v>2</v>
      </c>
      <c r="K27" s="3">
        <f t="shared" si="5"/>
        <v>1</v>
      </c>
    </row>
    <row r="28" spans="1:11" ht="12.75">
      <c r="A28" s="150" t="s">
        <v>133</v>
      </c>
      <c r="B28" s="151"/>
      <c r="C28" s="50">
        <v>6</v>
      </c>
      <c r="D28" s="50">
        <v>3</v>
      </c>
      <c r="E28" s="51">
        <f t="shared" si="3"/>
        <v>0.6666666666666666</v>
      </c>
      <c r="F28" s="7"/>
      <c r="G28" s="7"/>
      <c r="H28" s="78"/>
      <c r="I28" s="51">
        <f t="shared" si="4"/>
        <v>0.6666666666666666</v>
      </c>
      <c r="J28" s="3">
        <f t="shared" si="5"/>
        <v>6</v>
      </c>
      <c r="K28" s="3">
        <f t="shared" si="5"/>
        <v>3</v>
      </c>
    </row>
    <row r="29" spans="1:11" ht="12.75">
      <c r="A29" s="150" t="s">
        <v>134</v>
      </c>
      <c r="B29" s="151"/>
      <c r="C29" s="52">
        <v>5</v>
      </c>
      <c r="D29" s="52">
        <v>1</v>
      </c>
      <c r="E29" s="51">
        <f t="shared" si="3"/>
        <v>0.8333333333333334</v>
      </c>
      <c r="F29" s="5"/>
      <c r="G29" s="5"/>
      <c r="H29" s="78"/>
      <c r="I29" s="51">
        <f t="shared" si="4"/>
        <v>0.8333333333333334</v>
      </c>
      <c r="J29" s="3">
        <f t="shared" si="5"/>
        <v>5</v>
      </c>
      <c r="K29" s="3">
        <f t="shared" si="5"/>
        <v>1</v>
      </c>
    </row>
    <row r="30" spans="1:11" ht="12.75">
      <c r="A30" s="90"/>
      <c r="B30" s="90"/>
      <c r="C30" s="91"/>
      <c r="D30" s="91"/>
      <c r="E30" s="92"/>
      <c r="F30" s="93"/>
      <c r="G30" s="93"/>
      <c r="H30" s="94"/>
      <c r="I30" s="92"/>
      <c r="J30" s="95"/>
      <c r="K30" s="95"/>
    </row>
    <row r="31" spans="1:11" ht="14.25">
      <c r="A31" s="83" t="s">
        <v>135</v>
      </c>
      <c r="B31" s="85"/>
      <c r="C31" s="91"/>
      <c r="D31" s="91"/>
      <c r="E31" s="92"/>
      <c r="F31" s="96"/>
      <c r="G31" s="96"/>
      <c r="H31" s="94"/>
      <c r="I31" s="92"/>
      <c r="J31" s="95"/>
      <c r="K31" s="95"/>
    </row>
    <row r="32" spans="1:11" ht="12.75">
      <c r="A32" s="90"/>
      <c r="B32" s="90"/>
      <c r="C32" s="91"/>
      <c r="D32" s="91"/>
      <c r="E32" s="92"/>
      <c r="F32" s="96"/>
      <c r="G32" s="96"/>
      <c r="H32" s="94"/>
      <c r="I32" s="92"/>
      <c r="J32" s="95"/>
      <c r="K32" s="95"/>
    </row>
    <row r="33" spans="1:11" ht="12.75">
      <c r="A33" s="150" t="s">
        <v>136</v>
      </c>
      <c r="B33" s="151"/>
      <c r="C33" s="52">
        <v>2</v>
      </c>
      <c r="D33" s="52">
        <v>0</v>
      </c>
      <c r="E33" s="51">
        <f>(C33/(C33+D33))</f>
        <v>1</v>
      </c>
      <c r="F33" s="5"/>
      <c r="G33" s="5"/>
      <c r="H33" s="78"/>
      <c r="I33" s="51">
        <f>J33/(J33+K33)</f>
        <v>1</v>
      </c>
      <c r="J33" s="3">
        <f aca="true" t="shared" si="6" ref="J33:K35">C33+F33</f>
        <v>2</v>
      </c>
      <c r="K33" s="3">
        <f t="shared" si="6"/>
        <v>0</v>
      </c>
    </row>
    <row r="34" spans="1:11" ht="12.75">
      <c r="A34" s="150" t="s">
        <v>137</v>
      </c>
      <c r="B34" s="151"/>
      <c r="C34" s="52">
        <v>3</v>
      </c>
      <c r="D34" s="52">
        <v>4</v>
      </c>
      <c r="E34" s="51">
        <f>(C34/(C34+D34))</f>
        <v>0.42857142857142855</v>
      </c>
      <c r="F34" s="7"/>
      <c r="G34" s="7">
        <v>-1</v>
      </c>
      <c r="H34" s="72" t="s">
        <v>11</v>
      </c>
      <c r="I34" s="51">
        <f>J34/(J34+K34)</f>
        <v>0.5</v>
      </c>
      <c r="J34" s="3">
        <f t="shared" si="6"/>
        <v>3</v>
      </c>
      <c r="K34" s="3">
        <f t="shared" si="6"/>
        <v>3</v>
      </c>
    </row>
    <row r="35" spans="1:11" ht="12.75">
      <c r="A35" s="49" t="s">
        <v>138</v>
      </c>
      <c r="B35" s="49"/>
      <c r="C35" s="52">
        <v>1</v>
      </c>
      <c r="D35" s="52">
        <v>1</v>
      </c>
      <c r="E35" s="51">
        <f>(C35/(C35+D35))</f>
        <v>0.5</v>
      </c>
      <c r="F35" s="5"/>
      <c r="G35" s="5"/>
      <c r="H35" s="78"/>
      <c r="I35" s="51">
        <f>J35/(J35+K35)</f>
        <v>0.5</v>
      </c>
      <c r="J35" s="3">
        <f t="shared" si="6"/>
        <v>1</v>
      </c>
      <c r="K35" s="3">
        <f t="shared" si="6"/>
        <v>1</v>
      </c>
    </row>
    <row r="37" ht="14.25">
      <c r="A37" s="97" t="s">
        <v>139</v>
      </c>
    </row>
    <row r="39" spans="1:11" ht="12.75">
      <c r="A39" s="152" t="s">
        <v>140</v>
      </c>
      <c r="B39" s="153"/>
      <c r="C39" s="52">
        <v>5</v>
      </c>
      <c r="D39" s="52">
        <v>0</v>
      </c>
      <c r="E39" s="51">
        <f>(C39/(C39+D39))</f>
        <v>1</v>
      </c>
      <c r="F39" s="7">
        <v>-1</v>
      </c>
      <c r="G39" s="7"/>
      <c r="H39" s="72" t="s">
        <v>11</v>
      </c>
      <c r="I39" s="51">
        <f>J39/(J39+K39)</f>
        <v>1</v>
      </c>
      <c r="J39" s="3">
        <f aca="true" t="shared" si="7" ref="J39:K41">C39+F39</f>
        <v>4</v>
      </c>
      <c r="K39" s="3">
        <f t="shared" si="7"/>
        <v>0</v>
      </c>
    </row>
    <row r="40" spans="1:11" ht="12.75">
      <c r="A40" s="49" t="s">
        <v>141</v>
      </c>
      <c r="B40" s="49"/>
      <c r="C40" s="52">
        <v>0</v>
      </c>
      <c r="D40" s="52">
        <v>7</v>
      </c>
      <c r="E40" s="51">
        <f>(C40/(C40+D40))</f>
        <v>0</v>
      </c>
      <c r="F40" s="7"/>
      <c r="G40" s="7">
        <v>-2</v>
      </c>
      <c r="H40" s="72" t="s">
        <v>11</v>
      </c>
      <c r="I40" s="51">
        <f>J40/(J40+K40)</f>
        <v>0</v>
      </c>
      <c r="J40" s="3">
        <f t="shared" si="7"/>
        <v>0</v>
      </c>
      <c r="K40" s="3">
        <f t="shared" si="7"/>
        <v>5</v>
      </c>
    </row>
    <row r="41" spans="1:11" ht="12.75">
      <c r="A41" s="148" t="s">
        <v>142</v>
      </c>
      <c r="B41" s="148"/>
      <c r="C41" s="52">
        <v>0</v>
      </c>
      <c r="D41" s="52">
        <v>3</v>
      </c>
      <c r="E41" s="51">
        <f>(C41/(C41+D41))</f>
        <v>0</v>
      </c>
      <c r="F41" s="7"/>
      <c r="G41" s="7"/>
      <c r="H41" s="78"/>
      <c r="I41" s="51">
        <f>J41/(J41+K41)</f>
        <v>0</v>
      </c>
      <c r="J41" s="3">
        <f t="shared" si="7"/>
        <v>0</v>
      </c>
      <c r="K41" s="3">
        <f t="shared" si="7"/>
        <v>3</v>
      </c>
    </row>
    <row r="42" spans="1:11" ht="12.75">
      <c r="A42" s="90"/>
      <c r="B42" s="90"/>
      <c r="C42" s="91"/>
      <c r="D42" s="91"/>
      <c r="E42" s="92"/>
      <c r="F42" s="96"/>
      <c r="G42" s="96"/>
      <c r="H42" s="94"/>
      <c r="I42" s="92"/>
      <c r="J42" s="95"/>
      <c r="K42" s="95"/>
    </row>
    <row r="43" spans="1:11" s="102" customFormat="1" ht="12.75">
      <c r="A43" s="90"/>
      <c r="B43" s="90"/>
      <c r="C43" s="98"/>
      <c r="D43" s="98"/>
      <c r="E43" s="99"/>
      <c r="F43" s="93"/>
      <c r="G43" s="93"/>
      <c r="H43" s="100"/>
      <c r="I43" s="99"/>
      <c r="J43" s="101"/>
      <c r="K43" s="101"/>
    </row>
    <row r="44" spans="1:11" ht="12.75">
      <c r="A44" s="144" t="s">
        <v>143</v>
      </c>
      <c r="B44" s="144"/>
      <c r="C44" s="54">
        <f>SUM(C5:C43)</f>
        <v>95</v>
      </c>
      <c r="D44" s="54">
        <f>SUM(D5:D43)</f>
        <v>89</v>
      </c>
      <c r="E44" s="55">
        <f>(C44/(C44+D44))</f>
        <v>0.5163043478260869</v>
      </c>
      <c r="F44" s="54">
        <f>SUM(F5:F43)</f>
        <v>-1</v>
      </c>
      <c r="G44" s="54">
        <f>SUM(G5:G43)</f>
        <v>-5</v>
      </c>
      <c r="H44" s="77"/>
      <c r="I44" s="55">
        <f>J44/(J44+K44)</f>
        <v>0.5280898876404494</v>
      </c>
      <c r="J44" s="54">
        <f>SUM(J5:J43)</f>
        <v>94</v>
      </c>
      <c r="K44" s="54">
        <f>SUM(K5:K43)</f>
        <v>84</v>
      </c>
    </row>
    <row r="45" spans="1:11" s="102" customFormat="1" ht="12.75">
      <c r="A45" s="103"/>
      <c r="B45" s="103"/>
      <c r="C45" s="98"/>
      <c r="D45" s="98"/>
      <c r="E45" s="99"/>
      <c r="F45" s="104"/>
      <c r="G45" s="104"/>
      <c r="H45" s="105"/>
      <c r="I45" s="99"/>
      <c r="J45" s="101"/>
      <c r="K45" s="101"/>
    </row>
    <row r="46" spans="1:11" ht="12.75" customHeight="1">
      <c r="A46" s="124" t="s">
        <v>100</v>
      </c>
      <c r="B46" s="124"/>
      <c r="C46" s="52">
        <v>20</v>
      </c>
      <c r="D46" s="52">
        <v>1</v>
      </c>
      <c r="E46" s="51">
        <f>(C46/(C46+D46))</f>
        <v>0.9523809523809523</v>
      </c>
      <c r="F46" s="8"/>
      <c r="G46" s="8"/>
      <c r="H46" s="78"/>
      <c r="I46" s="51">
        <f>J46/(J46+K46)</f>
        <v>0.9523809523809523</v>
      </c>
      <c r="J46" s="3">
        <f aca="true" t="shared" si="8" ref="J46:K48">C46+F46</f>
        <v>20</v>
      </c>
      <c r="K46" s="3">
        <f t="shared" si="8"/>
        <v>1</v>
      </c>
    </row>
    <row r="47" spans="1:11" ht="12.75">
      <c r="A47" s="149" t="s">
        <v>101</v>
      </c>
      <c r="B47" s="149"/>
      <c r="C47" s="52">
        <v>7</v>
      </c>
      <c r="D47" s="52">
        <v>3</v>
      </c>
      <c r="E47" s="51">
        <f>(C47/(C47+D47))</f>
        <v>0.7</v>
      </c>
      <c r="F47" s="8"/>
      <c r="G47" s="8"/>
      <c r="H47" s="72"/>
      <c r="I47" s="51">
        <f>J47/(J47+K47)</f>
        <v>0.7</v>
      </c>
      <c r="J47" s="3">
        <f t="shared" si="8"/>
        <v>7</v>
      </c>
      <c r="K47" s="3">
        <f t="shared" si="8"/>
        <v>3</v>
      </c>
    </row>
    <row r="48" spans="1:11" ht="12.75">
      <c r="A48" s="144" t="s">
        <v>102</v>
      </c>
      <c r="B48" s="144"/>
      <c r="C48" s="54">
        <v>27</v>
      </c>
      <c r="D48" s="54">
        <v>4</v>
      </c>
      <c r="E48" s="55">
        <f>(C48/(C48+D48))</f>
        <v>0.8709677419354839</v>
      </c>
      <c r="F48" s="57"/>
      <c r="G48" s="57"/>
      <c r="H48" s="76"/>
      <c r="I48" s="55">
        <f>J48/(J48+K48)</f>
        <v>0.8709677419354839</v>
      </c>
      <c r="J48" s="56">
        <f t="shared" si="8"/>
        <v>27</v>
      </c>
      <c r="K48" s="56">
        <f t="shared" si="8"/>
        <v>4</v>
      </c>
    </row>
    <row r="49" spans="1:11" s="102" customFormat="1" ht="12.75">
      <c r="A49" s="103"/>
      <c r="B49" s="103"/>
      <c r="C49" s="98"/>
      <c r="D49" s="98"/>
      <c r="E49" s="99"/>
      <c r="F49" s="106"/>
      <c r="G49" s="106"/>
      <c r="H49" s="100"/>
      <c r="I49" s="99"/>
      <c r="J49" s="101"/>
      <c r="K49" s="101"/>
    </row>
    <row r="50" spans="1:11" ht="12.75">
      <c r="A50" s="145" t="s">
        <v>144</v>
      </c>
      <c r="B50" s="145"/>
      <c r="C50" s="58">
        <f>C44+C48</f>
        <v>122</v>
      </c>
      <c r="D50" s="58">
        <f>D44+D48</f>
        <v>93</v>
      </c>
      <c r="E50" s="59">
        <f>(C50/(C50+D50))</f>
        <v>0.5674418604651162</v>
      </c>
      <c r="F50" s="58">
        <f>F44+F48</f>
        <v>-1</v>
      </c>
      <c r="G50" s="58">
        <f>G44+G48</f>
        <v>-5</v>
      </c>
      <c r="H50" s="74"/>
      <c r="I50" s="59">
        <f>J50/(J50+K50)</f>
        <v>0.5789473684210527</v>
      </c>
      <c r="J50" s="58">
        <f>J44+J48</f>
        <v>121</v>
      </c>
      <c r="K50" s="58">
        <f>K44+K48</f>
        <v>88</v>
      </c>
    </row>
    <row r="51" spans="1:11" s="102" customFormat="1" ht="12.75">
      <c r="A51" s="107"/>
      <c r="B51" s="107"/>
      <c r="C51" s="98"/>
      <c r="D51" s="98"/>
      <c r="E51" s="99"/>
      <c r="F51" s="104"/>
      <c r="G51" s="104"/>
      <c r="H51" s="100"/>
      <c r="I51" s="99"/>
      <c r="J51" s="101"/>
      <c r="K51" s="101"/>
    </row>
    <row r="52" spans="1:11" ht="12.75">
      <c r="A52" s="146" t="s">
        <v>103</v>
      </c>
      <c r="B52" s="146"/>
      <c r="C52" s="60">
        <v>396</v>
      </c>
      <c r="D52" s="60">
        <v>389</v>
      </c>
      <c r="E52" s="61">
        <f>(C52/(C52+D52))</f>
        <v>0.5044585987261146</v>
      </c>
      <c r="F52" s="62">
        <v>10</v>
      </c>
      <c r="G52" s="63">
        <v>-36</v>
      </c>
      <c r="H52" s="75"/>
      <c r="I52" s="61">
        <f>J52/(J52+K52)</f>
        <v>0.5349143610013175</v>
      </c>
      <c r="J52" s="64">
        <f>C52+F52</f>
        <v>406</v>
      </c>
      <c r="K52" s="64">
        <f>D52+G52</f>
        <v>353</v>
      </c>
    </row>
    <row r="53" spans="1:11" ht="12.75">
      <c r="A53" s="147" t="s">
        <v>104</v>
      </c>
      <c r="B53" s="147"/>
      <c r="C53" s="65">
        <f>C52-C48</f>
        <v>369</v>
      </c>
      <c r="D53" s="65">
        <f>D52-D48</f>
        <v>385</v>
      </c>
      <c r="E53" s="66">
        <f>(C53/(C53+D53))</f>
        <v>0.48938992042440316</v>
      </c>
      <c r="F53" s="67">
        <v>10</v>
      </c>
      <c r="G53" s="19">
        <v>-36</v>
      </c>
      <c r="H53" s="73"/>
      <c r="I53" s="66">
        <f>J53/(J53+K53)</f>
        <v>0.5206043956043956</v>
      </c>
      <c r="J53" s="9">
        <f>C53+F53</f>
        <v>379</v>
      </c>
      <c r="K53" s="9">
        <f>D53+G53</f>
        <v>349</v>
      </c>
    </row>
    <row r="54" spans="6:11" ht="12.75">
      <c r="F54" s="69"/>
      <c r="G54" s="69"/>
      <c r="K54" s="70"/>
    </row>
    <row r="55" spans="5:11" ht="12.75">
      <c r="E55" s="140" t="s">
        <v>105</v>
      </c>
      <c r="F55" s="140"/>
      <c r="G55" s="140" t="s">
        <v>106</v>
      </c>
      <c r="H55" s="140"/>
      <c r="I55" s="140" t="s">
        <v>107</v>
      </c>
      <c r="J55" s="140"/>
      <c r="K55" s="70"/>
    </row>
    <row r="56" spans="2:11" ht="12.75">
      <c r="B56" s="133" t="s">
        <v>108</v>
      </c>
      <c r="C56" s="133"/>
      <c r="D56" s="133"/>
      <c r="E56" s="141">
        <v>392</v>
      </c>
      <c r="F56" s="141"/>
      <c r="G56" s="141">
        <v>379.5</v>
      </c>
      <c r="H56" s="141"/>
      <c r="I56" s="138">
        <f>G56-E56</f>
        <v>-12.5</v>
      </c>
      <c r="J56" s="138"/>
      <c r="K56" s="70"/>
    </row>
    <row r="57" spans="2:11" ht="12.75">
      <c r="B57" s="143" t="s">
        <v>109</v>
      </c>
      <c r="C57" s="143"/>
      <c r="D57" s="143"/>
      <c r="E57" s="142">
        <v>164</v>
      </c>
      <c r="F57" s="142"/>
      <c r="G57" s="142">
        <v>157.5</v>
      </c>
      <c r="H57" s="142"/>
      <c r="I57" s="138">
        <f>G57-E57</f>
        <v>-6.5</v>
      </c>
      <c r="J57" s="138"/>
      <c r="K57" s="70"/>
    </row>
    <row r="58" spans="2:11" ht="12.75">
      <c r="B58" s="133" t="s">
        <v>110</v>
      </c>
      <c r="C58" s="133"/>
      <c r="D58" s="133"/>
      <c r="E58" s="141">
        <v>14</v>
      </c>
      <c r="F58" s="141"/>
      <c r="G58" s="142">
        <v>13</v>
      </c>
      <c r="H58" s="142"/>
      <c r="I58" s="138">
        <f>G58-E58</f>
        <v>-1</v>
      </c>
      <c r="J58" s="138"/>
      <c r="K58" s="70"/>
    </row>
    <row r="59" spans="2:11" ht="12.75">
      <c r="B59" s="133" t="s">
        <v>111</v>
      </c>
      <c r="C59" s="133"/>
      <c r="D59" s="133"/>
      <c r="E59" s="141">
        <f>C44+D44</f>
        <v>184</v>
      </c>
      <c r="F59" s="141"/>
      <c r="G59" s="142">
        <f>J44+K44</f>
        <v>178</v>
      </c>
      <c r="H59" s="142"/>
      <c r="I59" s="138">
        <f>G59-E59</f>
        <v>-6</v>
      </c>
      <c r="J59" s="138"/>
      <c r="K59" s="70"/>
    </row>
    <row r="60" spans="2:11" ht="12.75">
      <c r="B60" s="133" t="s">
        <v>112</v>
      </c>
      <c r="C60" s="133"/>
      <c r="D60" s="133"/>
      <c r="E60" s="141">
        <f>C53+D53</f>
        <v>754</v>
      </c>
      <c r="F60" s="141"/>
      <c r="G60" s="142">
        <f>J53+K53</f>
        <v>728</v>
      </c>
      <c r="H60" s="142"/>
      <c r="I60" s="138">
        <f>G60-E60</f>
        <v>-26</v>
      </c>
      <c r="J60" s="138"/>
      <c r="K60" s="70"/>
    </row>
    <row r="61" spans="6:11" ht="12.75">
      <c r="F61" s="69"/>
      <c r="G61" s="69"/>
      <c r="K61" s="70"/>
    </row>
    <row r="62" spans="5:11" ht="12.75">
      <c r="E62" s="140" t="s">
        <v>7</v>
      </c>
      <c r="F62" s="140"/>
      <c r="G62" s="140" t="s">
        <v>8</v>
      </c>
      <c r="H62" s="140"/>
      <c r="I62" s="140" t="s">
        <v>107</v>
      </c>
      <c r="J62" s="140"/>
      <c r="K62" s="70"/>
    </row>
    <row r="63" spans="2:11" ht="12.75">
      <c r="B63" s="133" t="s">
        <v>113</v>
      </c>
      <c r="C63" s="133"/>
      <c r="D63" s="133"/>
      <c r="E63" s="134">
        <v>8</v>
      </c>
      <c r="F63" s="135"/>
      <c r="G63" s="136">
        <v>-20.5</v>
      </c>
      <c r="H63" s="137"/>
      <c r="I63" s="138">
        <f>G63+E63</f>
        <v>-12.5</v>
      </c>
      <c r="J63" s="138"/>
      <c r="K63" s="70"/>
    </row>
    <row r="64" spans="2:11" ht="12.75">
      <c r="B64" s="133" t="s">
        <v>114</v>
      </c>
      <c r="C64" s="133"/>
      <c r="D64" s="133"/>
      <c r="E64" s="134">
        <v>3</v>
      </c>
      <c r="F64" s="135"/>
      <c r="G64" s="136">
        <v>-10</v>
      </c>
      <c r="H64" s="137"/>
      <c r="I64" s="138">
        <f>G64+E64</f>
        <v>-7</v>
      </c>
      <c r="J64" s="138"/>
      <c r="K64" s="70"/>
    </row>
    <row r="65" spans="2:11" ht="12.75">
      <c r="B65" s="133" t="s">
        <v>115</v>
      </c>
      <c r="C65" s="133"/>
      <c r="D65" s="133"/>
      <c r="E65" s="136">
        <f>F50</f>
        <v>-1</v>
      </c>
      <c r="F65" s="139"/>
      <c r="G65" s="136">
        <f>G50</f>
        <v>-5</v>
      </c>
      <c r="H65" s="137"/>
      <c r="I65" s="138">
        <f>G65+E65</f>
        <v>-6</v>
      </c>
      <c r="J65" s="138"/>
      <c r="K65" s="70"/>
    </row>
    <row r="66" spans="2:11" ht="12.75">
      <c r="B66" s="133" t="s">
        <v>116</v>
      </c>
      <c r="C66" s="133"/>
      <c r="D66" s="133"/>
      <c r="E66" s="134">
        <f>SUM(E63:F65)</f>
        <v>10</v>
      </c>
      <c r="F66" s="135"/>
      <c r="G66" s="136">
        <f>SUM(G63:H65)</f>
        <v>-35.5</v>
      </c>
      <c r="H66" s="137"/>
      <c r="I66" s="138">
        <f>G66+E66</f>
        <v>-25.5</v>
      </c>
      <c r="J66" s="138"/>
      <c r="K66" s="45"/>
    </row>
    <row r="67" spans="2:11" ht="12.75">
      <c r="B67" s="133" t="s">
        <v>117</v>
      </c>
      <c r="C67" s="133"/>
      <c r="D67" s="133"/>
      <c r="E67" s="134">
        <v>10</v>
      </c>
      <c r="F67" s="135"/>
      <c r="G67" s="136">
        <v>-36</v>
      </c>
      <c r="H67" s="137"/>
      <c r="I67" s="138">
        <f>G67+E67</f>
        <v>-26</v>
      </c>
      <c r="J67" s="138"/>
      <c r="K67" s="71"/>
    </row>
    <row r="68" spans="6:11" ht="12.75">
      <c r="F68" s="69"/>
      <c r="G68" s="69"/>
      <c r="K68" s="71"/>
    </row>
    <row r="69" spans="6:11" ht="12.75">
      <c r="F69" s="69"/>
      <c r="G69" s="69"/>
      <c r="K69" s="71"/>
    </row>
    <row r="70" spans="1:11" ht="12.75">
      <c r="A70" s="108"/>
      <c r="F70" s="69"/>
      <c r="G70" s="69"/>
      <c r="K70" s="71"/>
    </row>
    <row r="71" spans="6:11" ht="12.75">
      <c r="F71" s="69"/>
      <c r="G71" s="69"/>
      <c r="K71" s="71"/>
    </row>
    <row r="72" spans="6:11" ht="12.75">
      <c r="F72" s="69"/>
      <c r="G72" s="69"/>
      <c r="K72" s="71"/>
    </row>
    <row r="73" spans="6:11" ht="12.75">
      <c r="F73" s="69"/>
      <c r="G73" s="69"/>
      <c r="K73" s="71"/>
    </row>
  </sheetData>
  <mergeCells count="82">
    <mergeCell ref="H1:H3"/>
    <mergeCell ref="I1:I3"/>
    <mergeCell ref="J1:K2"/>
    <mergeCell ref="A7:B8"/>
    <mergeCell ref="A1:B3"/>
    <mergeCell ref="C1:D2"/>
    <mergeCell ref="E1:E3"/>
    <mergeCell ref="F1:G2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39:B39"/>
    <mergeCell ref="A41:B41"/>
    <mergeCell ref="A44:B44"/>
    <mergeCell ref="A46:B46"/>
    <mergeCell ref="A47:B47"/>
    <mergeCell ref="A48:B48"/>
    <mergeCell ref="A50:B50"/>
    <mergeCell ref="A52:B52"/>
    <mergeCell ref="A53:B53"/>
    <mergeCell ref="E55:F55"/>
    <mergeCell ref="G55:H55"/>
    <mergeCell ref="I55:J55"/>
    <mergeCell ref="B56:D56"/>
    <mergeCell ref="E56:F56"/>
    <mergeCell ref="G56:H56"/>
    <mergeCell ref="I56:J56"/>
    <mergeCell ref="B57:D57"/>
    <mergeCell ref="E57:F57"/>
    <mergeCell ref="G57:H57"/>
    <mergeCell ref="I57:J57"/>
    <mergeCell ref="B58:D58"/>
    <mergeCell ref="E58:F58"/>
    <mergeCell ref="G58:H58"/>
    <mergeCell ref="I58:J58"/>
    <mergeCell ref="B59:D59"/>
    <mergeCell ref="E59:F59"/>
    <mergeCell ref="G59:H59"/>
    <mergeCell ref="I59:J59"/>
    <mergeCell ref="B60:D60"/>
    <mergeCell ref="E60:F60"/>
    <mergeCell ref="G60:H60"/>
    <mergeCell ref="I60:J60"/>
    <mergeCell ref="E62:F62"/>
    <mergeCell ref="G62:H62"/>
    <mergeCell ref="I62:J62"/>
    <mergeCell ref="B63:D63"/>
    <mergeCell ref="E63:F63"/>
    <mergeCell ref="G63:H63"/>
    <mergeCell ref="I63:J63"/>
    <mergeCell ref="B64:D64"/>
    <mergeCell ref="E64:F64"/>
    <mergeCell ref="G64:H64"/>
    <mergeCell ref="I64:J64"/>
    <mergeCell ref="B65:D65"/>
    <mergeCell ref="E65:F65"/>
    <mergeCell ref="G65:H65"/>
    <mergeCell ref="I65:J65"/>
    <mergeCell ref="B66:D66"/>
    <mergeCell ref="E66:F66"/>
    <mergeCell ref="G66:H66"/>
    <mergeCell ref="I66:J66"/>
    <mergeCell ref="B67:D67"/>
    <mergeCell ref="E67:F67"/>
    <mergeCell ref="G67:H67"/>
    <mergeCell ref="I67:J6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Trésor 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TP</cp:lastModifiedBy>
  <cp:lastPrinted>2010-02-12T14:42:51Z</cp:lastPrinted>
  <dcterms:created xsi:type="dcterms:W3CDTF">2010-02-02T16:58:05Z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