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3_B\4-Etudes-Analyses\9-COVID\recensement\"/>
    </mc:Choice>
  </mc:AlternateContent>
  <bookViews>
    <workbookView xWindow="0" yWindow="0" windowWidth="20490" windowHeight="7155" activeTab="2"/>
  </bookViews>
  <sheets>
    <sheet name="récap àc du 23 octobre" sheetId="9" r:id="rId1"/>
    <sheet name="Détail directions" sheetId="1" r:id="rId2"/>
    <sheet name="DGFFIP Douane" sheetId="6" r:id="rId3"/>
    <sheet name="récap du 4 mars au 16 juin" sheetId="5" r:id="rId4"/>
    <sheet name="Récap du 16 juin au 10 juillet" sheetId="7" r:id="rId5"/>
    <sheet name="Récap du 17 juillet au 16 octob" sheetId="8"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16" i="9" l="1"/>
  <c r="BU17" i="9"/>
  <c r="BU18" i="9"/>
  <c r="BU19" i="9"/>
  <c r="BU20" i="9"/>
  <c r="BU21" i="9"/>
  <c r="BU22" i="9"/>
  <c r="BU15" i="9"/>
  <c r="K631" i="1" l="1"/>
  <c r="K641" i="1"/>
  <c r="K633" i="1" l="1"/>
  <c r="K640" i="1" l="1"/>
  <c r="K639" i="1"/>
  <c r="K638" i="1"/>
  <c r="K637" i="1"/>
  <c r="K636" i="1"/>
  <c r="K635" i="1"/>
  <c r="K634" i="1"/>
  <c r="K623" i="1" l="1"/>
  <c r="BS16" i="9"/>
  <c r="BS17" i="9"/>
  <c r="BS18" i="9"/>
  <c r="BS19" i="9"/>
  <c r="BS20" i="9"/>
  <c r="BS21" i="9"/>
  <c r="BS22" i="9"/>
  <c r="BS15" i="9"/>
  <c r="K630" i="1"/>
  <c r="K629" i="1"/>
  <c r="K628" i="1"/>
  <c r="K627" i="1"/>
  <c r="K626" i="1"/>
  <c r="K625" i="1"/>
  <c r="K624" i="1"/>
  <c r="K614" i="1" l="1"/>
  <c r="K613" i="1"/>
  <c r="BQ15" i="9"/>
  <c r="BQ16" i="9" l="1"/>
  <c r="BQ17" i="9"/>
  <c r="BQ18" i="9"/>
  <c r="BQ19" i="9"/>
  <c r="BQ20" i="9"/>
  <c r="BQ21" i="9"/>
  <c r="BQ22" i="9"/>
  <c r="K621" i="1"/>
  <c r="K620" i="1"/>
  <c r="K619" i="1"/>
  <c r="K618" i="1"/>
  <c r="K617" i="1"/>
  <c r="K616" i="1"/>
  <c r="K615" i="1"/>
  <c r="K611" i="1" l="1"/>
  <c r="BO22" i="9"/>
  <c r="BO21" i="9"/>
  <c r="BO20" i="9"/>
  <c r="BO19" i="9"/>
  <c r="BO18" i="9"/>
  <c r="BO17" i="9"/>
  <c r="BO16" i="9"/>
  <c r="BO15" i="9"/>
  <c r="K610" i="1"/>
  <c r="K609" i="1"/>
  <c r="K608" i="1"/>
  <c r="K607" i="1"/>
  <c r="K606" i="1"/>
  <c r="K605" i="1"/>
  <c r="K604" i="1"/>
  <c r="K603" i="1"/>
  <c r="BM22" i="9" l="1"/>
  <c r="BM21" i="9"/>
  <c r="BM20" i="9"/>
  <c r="BM19" i="9"/>
  <c r="BM18" i="9"/>
  <c r="BM17" i="9"/>
  <c r="BM16" i="9"/>
  <c r="BM15" i="9"/>
  <c r="K601" i="1"/>
  <c r="K600" i="1"/>
  <c r="K599" i="1"/>
  <c r="K598" i="1"/>
  <c r="K597" i="1"/>
  <c r="K596" i="1"/>
  <c r="K595" i="1"/>
  <c r="K594" i="1"/>
  <c r="K593" i="1"/>
  <c r="K583" i="1" l="1"/>
  <c r="BK15" i="9"/>
  <c r="BK22" i="9"/>
  <c r="BK21" i="9"/>
  <c r="BK20" i="9"/>
  <c r="BK19" i="9"/>
  <c r="BK18" i="9"/>
  <c r="BK17" i="9"/>
  <c r="BK16" i="9"/>
  <c r="K591" i="1"/>
  <c r="K590" i="1"/>
  <c r="K589" i="1"/>
  <c r="K588" i="1"/>
  <c r="K587" i="1"/>
  <c r="K586" i="1"/>
  <c r="K585" i="1"/>
  <c r="K584" i="1"/>
  <c r="C5" i="6" l="1"/>
  <c r="C6" i="6"/>
  <c r="C7" i="6"/>
  <c r="C8" i="6"/>
  <c r="C9" i="6"/>
  <c r="C10" i="6"/>
  <c r="C11" i="6"/>
  <c r="C4" i="6"/>
  <c r="BI15" i="9"/>
  <c r="BI22" i="9"/>
  <c r="BI16" i="9"/>
  <c r="BI17" i="9"/>
  <c r="BI18" i="9"/>
  <c r="BI19" i="9"/>
  <c r="BI20" i="9"/>
  <c r="BI21" i="9"/>
  <c r="K581" i="1"/>
  <c r="K580" i="1"/>
  <c r="K579" i="1"/>
  <c r="K578" i="1"/>
  <c r="K577" i="1"/>
  <c r="K576" i="1"/>
  <c r="K575" i="1"/>
  <c r="K574" i="1"/>
  <c r="K573" i="1"/>
  <c r="K563" i="1" l="1"/>
  <c r="K571" i="1" l="1"/>
  <c r="K570" i="1"/>
  <c r="K569" i="1"/>
  <c r="K568" i="1"/>
  <c r="K567" i="1"/>
  <c r="K566" i="1"/>
  <c r="K565" i="1"/>
  <c r="K564" i="1"/>
  <c r="BG16" i="9" l="1"/>
  <c r="BG17" i="9"/>
  <c r="BG18" i="9"/>
  <c r="BG19" i="9"/>
  <c r="BG20" i="9"/>
  <c r="BG21" i="9"/>
  <c r="BG22" i="9"/>
  <c r="BG15" i="9"/>
  <c r="K553" i="1" l="1"/>
  <c r="BE16" i="9" l="1"/>
  <c r="BE17" i="9"/>
  <c r="BE18" i="9"/>
  <c r="BE19" i="9"/>
  <c r="BE20" i="9"/>
  <c r="BE21" i="9"/>
  <c r="BE22" i="9"/>
  <c r="BE15" i="9"/>
  <c r="K561" i="1"/>
  <c r="K560" i="1"/>
  <c r="K559" i="1"/>
  <c r="K558" i="1"/>
  <c r="K557" i="1"/>
  <c r="K556" i="1"/>
  <c r="K555" i="1"/>
  <c r="K554" i="1"/>
  <c r="BC15" i="9" l="1"/>
  <c r="K543" i="1"/>
  <c r="BC16" i="9" l="1"/>
  <c r="BC17" i="9"/>
  <c r="BC18" i="9"/>
  <c r="BC19" i="9"/>
  <c r="BC20" i="9"/>
  <c r="BC21" i="9"/>
  <c r="BC22" i="9"/>
  <c r="K551" i="1"/>
  <c r="K550" i="1"/>
  <c r="K549" i="1"/>
  <c r="K548" i="1"/>
  <c r="K547" i="1"/>
  <c r="K546" i="1"/>
  <c r="K545" i="1"/>
  <c r="K544" i="1"/>
  <c r="BA15" i="9" l="1"/>
  <c r="K534" i="1"/>
  <c r="K535" i="1"/>
  <c r="K536" i="1"/>
  <c r="K537" i="1"/>
  <c r="K538" i="1"/>
  <c r="K539" i="1"/>
  <c r="K540" i="1"/>
  <c r="K541" i="1"/>
  <c r="K533" i="1"/>
  <c r="BA16" i="9"/>
  <c r="BA17" i="9"/>
  <c r="BA18" i="9"/>
  <c r="BA19" i="9"/>
  <c r="BA20" i="9"/>
  <c r="BA21" i="9"/>
  <c r="BA22" i="9"/>
  <c r="K523" i="1" l="1"/>
  <c r="AY16" i="9"/>
  <c r="AY17" i="9"/>
  <c r="AY18" i="9"/>
  <c r="AY19" i="9"/>
  <c r="AY20" i="9"/>
  <c r="AY21" i="9"/>
  <c r="AY22" i="9"/>
  <c r="AY15" i="9"/>
  <c r="K531" i="1"/>
  <c r="K530" i="1"/>
  <c r="K529" i="1"/>
  <c r="K528" i="1"/>
  <c r="K527" i="1"/>
  <c r="K526" i="1"/>
  <c r="K525" i="1"/>
  <c r="K524" i="1"/>
  <c r="K521" i="1" l="1"/>
  <c r="K520" i="1"/>
  <c r="K519" i="1"/>
  <c r="K518" i="1"/>
  <c r="K517" i="1"/>
  <c r="K516" i="1"/>
  <c r="K515" i="1"/>
  <c r="K514" i="1"/>
  <c r="K513" i="1"/>
  <c r="AW15" i="9" l="1"/>
  <c r="K511" i="1" l="1"/>
  <c r="K510" i="1"/>
  <c r="K509" i="1"/>
  <c r="K508" i="1"/>
  <c r="K507" i="1"/>
  <c r="K506" i="1"/>
  <c r="K505" i="1"/>
  <c r="K504" i="1"/>
  <c r="K503" i="1"/>
  <c r="AW16" i="9" l="1"/>
  <c r="AW17" i="9"/>
  <c r="AW18" i="9"/>
  <c r="AW19" i="9"/>
  <c r="AW20" i="9"/>
  <c r="AW21" i="9"/>
  <c r="AW22" i="9"/>
  <c r="AU16" i="9"/>
  <c r="AU17" i="9"/>
  <c r="AU18" i="9"/>
  <c r="AU19" i="9"/>
  <c r="AU20" i="9"/>
  <c r="AU21" i="9"/>
  <c r="AU22" i="9"/>
  <c r="AU15" i="9"/>
  <c r="AS15" i="9" l="1"/>
  <c r="K494" i="1"/>
  <c r="K495" i="1"/>
  <c r="K496" i="1"/>
  <c r="K497" i="1"/>
  <c r="K498" i="1"/>
  <c r="K499" i="1"/>
  <c r="K500" i="1"/>
  <c r="K501" i="1"/>
  <c r="K493" i="1"/>
  <c r="AS16" i="9" l="1"/>
  <c r="AS17" i="9"/>
  <c r="AS18" i="9"/>
  <c r="AS19" i="9"/>
  <c r="AS20" i="9"/>
  <c r="AS21" i="9"/>
  <c r="AS22" i="9"/>
  <c r="AQ15" i="9" l="1"/>
  <c r="K484" i="1"/>
  <c r="K485" i="1"/>
  <c r="K486" i="1"/>
  <c r="K487" i="1"/>
  <c r="K488" i="1"/>
  <c r="K489" i="1"/>
  <c r="K490" i="1"/>
  <c r="K491" i="1"/>
  <c r="K483" i="1"/>
  <c r="AQ16" i="9"/>
  <c r="AQ17" i="9"/>
  <c r="AQ18" i="9"/>
  <c r="AQ19" i="9"/>
  <c r="AQ20" i="9"/>
  <c r="AQ21" i="9"/>
  <c r="AQ22" i="9"/>
  <c r="AO16" i="9" l="1"/>
  <c r="AO17" i="9"/>
  <c r="AO18" i="9"/>
  <c r="AO19" i="9"/>
  <c r="AO20" i="9"/>
  <c r="AO21" i="9"/>
  <c r="AO22" i="9"/>
  <c r="AO15" i="9"/>
  <c r="K481" i="1"/>
  <c r="K480" i="1"/>
  <c r="K479" i="1"/>
  <c r="K478" i="1"/>
  <c r="K477" i="1"/>
  <c r="K476" i="1"/>
  <c r="K475" i="1"/>
  <c r="K474" i="1"/>
  <c r="K473" i="1"/>
  <c r="AK16" i="9" l="1"/>
  <c r="AK17" i="9"/>
  <c r="AK18" i="9"/>
  <c r="AK19" i="9"/>
  <c r="AK20" i="9"/>
  <c r="AK21" i="9"/>
  <c r="AK22" i="9"/>
  <c r="AK15" i="9"/>
  <c r="AM15" i="9"/>
  <c r="AM16" i="9"/>
  <c r="AM17" i="9"/>
  <c r="AM18" i="9"/>
  <c r="AM19" i="9"/>
  <c r="AM20" i="9"/>
  <c r="AM21" i="9"/>
  <c r="AM22" i="9"/>
  <c r="K464" i="1"/>
  <c r="K465" i="1"/>
  <c r="K466" i="1"/>
  <c r="K467" i="1"/>
  <c r="K468" i="1"/>
  <c r="K469" i="1"/>
  <c r="K470" i="1"/>
  <c r="K471" i="1"/>
  <c r="K463" i="1"/>
  <c r="K461" i="1" l="1"/>
  <c r="K460" i="1"/>
  <c r="K459" i="1"/>
  <c r="K458" i="1"/>
  <c r="K457" i="1"/>
  <c r="K456" i="1"/>
  <c r="K455" i="1"/>
  <c r="K454" i="1"/>
  <c r="K453" i="1"/>
  <c r="AI16" i="9" l="1"/>
  <c r="AI17" i="9"/>
  <c r="AI18" i="9"/>
  <c r="AI19" i="9"/>
  <c r="AI20" i="9"/>
  <c r="AI21" i="9"/>
  <c r="AI22" i="9"/>
  <c r="AI15" i="9"/>
  <c r="K451" i="1" l="1"/>
  <c r="K450" i="1"/>
  <c r="K449" i="1"/>
  <c r="K448" i="1"/>
  <c r="K447" i="1"/>
  <c r="K446" i="1"/>
  <c r="K445" i="1"/>
  <c r="K444" i="1"/>
  <c r="K443" i="1"/>
  <c r="K441" i="1" l="1"/>
  <c r="K440" i="1"/>
  <c r="K439" i="1"/>
  <c r="K438" i="1"/>
  <c r="K437" i="1"/>
  <c r="K436" i="1"/>
  <c r="K435" i="1"/>
  <c r="K434" i="1"/>
  <c r="K433" i="1"/>
  <c r="AG22" i="9" l="1"/>
  <c r="AG16" i="9"/>
  <c r="AG17" i="9"/>
  <c r="AG18" i="9"/>
  <c r="AG19" i="9"/>
  <c r="AG20" i="9"/>
  <c r="AG21" i="9"/>
  <c r="AG15" i="9"/>
  <c r="K424" i="1" l="1"/>
  <c r="K425" i="1"/>
  <c r="K426" i="1"/>
  <c r="K427" i="1"/>
  <c r="K428" i="1"/>
  <c r="K429" i="1"/>
  <c r="K430" i="1"/>
  <c r="K431" i="1"/>
  <c r="K423" i="1"/>
  <c r="E4" i="6"/>
  <c r="K413" i="1" l="1"/>
  <c r="K421" i="1"/>
  <c r="K420" i="1"/>
  <c r="K419" i="1"/>
  <c r="K418" i="1"/>
  <c r="K417" i="1"/>
  <c r="K416" i="1"/>
  <c r="K415" i="1"/>
  <c r="K414" i="1"/>
  <c r="AE16" i="9" l="1"/>
  <c r="AE17" i="9"/>
  <c r="AE18" i="9"/>
  <c r="AE19" i="9"/>
  <c r="AE20" i="9"/>
  <c r="AE21" i="9"/>
  <c r="AE22" i="9"/>
  <c r="AE15" i="9"/>
  <c r="AC16" i="9"/>
  <c r="AC17" i="9"/>
  <c r="AC18" i="9"/>
  <c r="AC19" i="9"/>
  <c r="AC20" i="9"/>
  <c r="AC21" i="9"/>
  <c r="AC22" i="9"/>
  <c r="AC15" i="9"/>
  <c r="K404" i="1" l="1"/>
  <c r="K405" i="1"/>
  <c r="K406" i="1"/>
  <c r="K407" i="1"/>
  <c r="K408" i="1"/>
  <c r="K409" i="1"/>
  <c r="K410" i="1"/>
  <c r="K411" i="1"/>
  <c r="K403" i="1"/>
  <c r="E5" i="6" l="1"/>
  <c r="E6" i="6"/>
  <c r="E7" i="6"/>
  <c r="E8" i="6"/>
  <c r="E9" i="6"/>
  <c r="E10" i="6"/>
  <c r="E11" i="6"/>
  <c r="AA16" i="9"/>
  <c r="AA17" i="9"/>
  <c r="AA18" i="9"/>
  <c r="AA19" i="9"/>
  <c r="AA20" i="9"/>
  <c r="AA21" i="9"/>
  <c r="AA22" i="9"/>
  <c r="AA15" i="9"/>
  <c r="Y22" i="9" l="1"/>
  <c r="Y21" i="9"/>
  <c r="Y20" i="9"/>
  <c r="Y15" i="9"/>
  <c r="K401" i="1"/>
  <c r="K400" i="1"/>
  <c r="K399" i="1"/>
  <c r="K398" i="1"/>
  <c r="K397" i="1"/>
  <c r="K387" i="1" l="1"/>
  <c r="W16" i="9"/>
  <c r="W15" i="9"/>
  <c r="W17" i="9"/>
  <c r="W18" i="9"/>
  <c r="W19" i="9"/>
  <c r="W20" i="9"/>
  <c r="W21" i="9"/>
  <c r="W22" i="9"/>
  <c r="K395" i="1"/>
  <c r="K394" i="1"/>
  <c r="K393" i="1"/>
  <c r="K392" i="1"/>
  <c r="K391" i="1"/>
  <c r="K390" i="1"/>
  <c r="K389" i="1"/>
  <c r="K388" i="1"/>
  <c r="U22" i="9" l="1"/>
  <c r="U21" i="9"/>
  <c r="U20" i="9"/>
  <c r="U15" i="9"/>
  <c r="K381" i="1"/>
  <c r="K385" i="1"/>
  <c r="K384" i="1"/>
  <c r="K383" i="1"/>
  <c r="K382" i="1"/>
  <c r="K376" i="1" l="1"/>
  <c r="K372" i="1"/>
  <c r="K373" i="1"/>
  <c r="K374" i="1"/>
  <c r="K375" i="1"/>
  <c r="K377" i="1"/>
  <c r="K378" i="1"/>
  <c r="K371" i="1"/>
  <c r="S16" i="9"/>
  <c r="S17" i="9"/>
  <c r="S18" i="9"/>
  <c r="S19" i="9"/>
  <c r="S20" i="9"/>
  <c r="S21" i="9"/>
  <c r="S22" i="9"/>
  <c r="S15" i="9"/>
  <c r="K379" i="1"/>
  <c r="Q22" i="9" l="1"/>
  <c r="Q21" i="9"/>
  <c r="Q20" i="9"/>
  <c r="Q15" i="9"/>
  <c r="K366" i="1"/>
  <c r="K367" i="1"/>
  <c r="K368" i="1"/>
  <c r="K369" i="1"/>
  <c r="K365" i="1"/>
  <c r="K356" i="1" l="1"/>
  <c r="K357" i="1"/>
  <c r="K358" i="1"/>
  <c r="K359" i="1"/>
  <c r="K360" i="1"/>
  <c r="K361" i="1"/>
  <c r="K362" i="1"/>
  <c r="K363" i="1"/>
  <c r="K355" i="1"/>
  <c r="O16" i="9" l="1"/>
  <c r="O17" i="9"/>
  <c r="O18" i="9"/>
  <c r="O19" i="9"/>
  <c r="O20" i="9"/>
  <c r="O21" i="9"/>
  <c r="O22" i="9"/>
  <c r="O15" i="9"/>
  <c r="M21" i="9" l="1"/>
  <c r="M22" i="9"/>
  <c r="M20" i="9"/>
  <c r="M15" i="9"/>
  <c r="K349" i="1"/>
  <c r="K353" i="1"/>
  <c r="K352" i="1"/>
  <c r="K351" i="1"/>
  <c r="K350" i="1"/>
  <c r="K20" i="9" l="1"/>
  <c r="K21" i="9"/>
  <c r="K22" i="9"/>
  <c r="K15" i="9"/>
  <c r="K339" i="1"/>
  <c r="K341" i="1"/>
  <c r="K340" i="1"/>
  <c r="K342" i="1"/>
  <c r="K343" i="1"/>
  <c r="K344" i="1"/>
  <c r="K345" i="1"/>
  <c r="K346" i="1"/>
  <c r="K347" i="1"/>
  <c r="K337" i="1" l="1"/>
  <c r="K336" i="1"/>
  <c r="K335" i="1"/>
  <c r="K334" i="1"/>
  <c r="K333" i="1"/>
  <c r="I20" i="9" l="1"/>
  <c r="I21" i="9"/>
  <c r="I22" i="9"/>
  <c r="I15" i="9"/>
  <c r="G20" i="9" l="1"/>
  <c r="G21" i="9"/>
  <c r="G22" i="9"/>
  <c r="G15" i="9"/>
  <c r="K327" i="1"/>
  <c r="K331" i="1"/>
  <c r="K330" i="1"/>
  <c r="K329" i="1"/>
  <c r="K328" i="1"/>
  <c r="E20" i="9" l="1"/>
  <c r="E21" i="9"/>
  <c r="E22" i="9"/>
  <c r="E15" i="9"/>
  <c r="K322" i="1"/>
  <c r="K323" i="1"/>
  <c r="K324" i="1"/>
  <c r="K325" i="1"/>
  <c r="K321" i="1"/>
  <c r="AC3" i="8" l="1"/>
  <c r="K317" i="1"/>
  <c r="K318" i="1"/>
  <c r="K316" i="1"/>
  <c r="AC7" i="8" l="1"/>
  <c r="AC4" i="8"/>
  <c r="AA7" i="8" l="1"/>
  <c r="AA4" i="8"/>
  <c r="AA3" i="8"/>
  <c r="K312" i="1"/>
  <c r="K314" i="1"/>
  <c r="K313" i="1"/>
  <c r="Y7" i="8" l="1"/>
  <c r="Y4" i="8"/>
  <c r="Y3" i="8"/>
  <c r="K310" i="1"/>
  <c r="K309" i="1"/>
  <c r="K308" i="1"/>
  <c r="W4" i="8" l="1"/>
  <c r="W3" i="8"/>
  <c r="K304" i="1"/>
  <c r="K306" i="1"/>
  <c r="K305" i="1"/>
  <c r="U7" i="8" l="1"/>
  <c r="U4" i="8"/>
  <c r="U3" i="8"/>
  <c r="K302" i="1"/>
  <c r="K301" i="1"/>
  <c r="K300" i="1"/>
  <c r="K298" i="1" l="1"/>
  <c r="K297" i="1"/>
  <c r="K296" i="1"/>
  <c r="S7" i="8" l="1"/>
  <c r="S4" i="8"/>
  <c r="S3" i="8"/>
  <c r="Q7" i="8" l="1"/>
  <c r="Q4" i="8"/>
  <c r="Q3" i="8"/>
  <c r="K293" i="1"/>
  <c r="K294" i="1"/>
  <c r="K292" i="1"/>
  <c r="K289" i="1" l="1"/>
  <c r="K290" i="1"/>
  <c r="K288" i="1"/>
  <c r="O7" i="8" l="1"/>
  <c r="O4" i="8"/>
  <c r="O3" i="8"/>
  <c r="K286" i="1" l="1"/>
  <c r="K285" i="1"/>
  <c r="K284" i="1"/>
  <c r="K282" i="1" l="1"/>
  <c r="K281" i="1"/>
  <c r="K280" i="1"/>
  <c r="K278" i="1" l="1"/>
  <c r="K277" i="1"/>
  <c r="K276" i="1"/>
  <c r="K273" i="1" l="1"/>
  <c r="K274" i="1"/>
  <c r="K272" i="1"/>
  <c r="M7" i="8" l="1"/>
  <c r="M4" i="8"/>
  <c r="M3" i="8"/>
  <c r="K7" i="8"/>
  <c r="K4" i="8"/>
  <c r="K3" i="8"/>
  <c r="I7" i="8"/>
  <c r="I4" i="8"/>
  <c r="I3" i="8"/>
  <c r="G7" i="8"/>
  <c r="G4" i="8"/>
  <c r="G3" i="8"/>
  <c r="E7" i="8"/>
  <c r="E4" i="8"/>
  <c r="E3" i="8"/>
  <c r="C7" i="8"/>
  <c r="C4" i="8"/>
  <c r="C3" i="8"/>
  <c r="K269" i="1" l="1"/>
  <c r="K270" i="1"/>
  <c r="K268" i="1"/>
  <c r="K261" i="1" l="1"/>
  <c r="K260" i="1"/>
  <c r="K266" i="1" l="1"/>
  <c r="K251" i="1" l="1"/>
  <c r="K252" i="1"/>
  <c r="K253" i="1"/>
  <c r="K255" i="1"/>
  <c r="K256" i="1"/>
  <c r="K257" i="1"/>
  <c r="K250" i="1"/>
  <c r="L11" i="7"/>
  <c r="I254" i="1"/>
  <c r="H254" i="1"/>
  <c r="G254" i="1"/>
  <c r="F254" i="1"/>
  <c r="D254" i="1"/>
  <c r="C254" i="1"/>
  <c r="B254" i="1"/>
  <c r="K254" i="1" l="1"/>
  <c r="J11" i="7"/>
  <c r="M7" i="7" l="1"/>
  <c r="M3" i="7"/>
  <c r="M10" i="7"/>
  <c r="M6" i="7"/>
  <c r="M9" i="7"/>
  <c r="M5" i="7"/>
  <c r="M8" i="7"/>
  <c r="M4" i="7"/>
  <c r="E241" i="1"/>
  <c r="K241" i="1" s="1"/>
  <c r="K248" i="1"/>
  <c r="K247" i="1"/>
  <c r="K246" i="1"/>
  <c r="J245" i="1"/>
  <c r="I245" i="1"/>
  <c r="H245" i="1"/>
  <c r="G245" i="1"/>
  <c r="F245" i="1"/>
  <c r="D245" i="1"/>
  <c r="C245" i="1"/>
  <c r="B245" i="1"/>
  <c r="K244" i="1"/>
  <c r="K243" i="1"/>
  <c r="K242" i="1"/>
  <c r="K4" i="7"/>
  <c r="K9" i="7" l="1"/>
  <c r="K3" i="7"/>
  <c r="K7" i="7"/>
  <c r="K6" i="7"/>
  <c r="K10" i="7"/>
  <c r="K5" i="7"/>
  <c r="K8" i="7"/>
  <c r="K245" i="1"/>
  <c r="K233" i="1"/>
  <c r="K234" i="1"/>
  <c r="K235" i="1"/>
  <c r="K237" i="1"/>
  <c r="K238" i="1"/>
  <c r="K239" i="1"/>
  <c r="H11" i="7"/>
  <c r="I4" i="7" l="1"/>
  <c r="I8" i="7"/>
  <c r="I5" i="7"/>
  <c r="I6" i="7"/>
  <c r="I10" i="7"/>
  <c r="I7" i="7"/>
  <c r="I3" i="7"/>
  <c r="I9" i="7"/>
  <c r="J236" i="1"/>
  <c r="I236" i="1"/>
  <c r="H236" i="1"/>
  <c r="G236" i="1"/>
  <c r="F236" i="1"/>
  <c r="D236" i="1"/>
  <c r="C236" i="1"/>
  <c r="B236" i="1"/>
  <c r="E232" i="1"/>
  <c r="K232" i="1" s="1"/>
  <c r="K236" i="1" l="1"/>
  <c r="F11" i="7"/>
  <c r="G9" i="7" s="1"/>
  <c r="H227" i="1"/>
  <c r="G10" i="7" l="1"/>
  <c r="G8" i="7"/>
  <c r="G5" i="7"/>
  <c r="G4" i="7"/>
  <c r="G7" i="7"/>
  <c r="G6" i="7"/>
  <c r="G3" i="7"/>
  <c r="E223" i="1"/>
  <c r="K223" i="1" s="1"/>
  <c r="K230" i="1"/>
  <c r="K229" i="1"/>
  <c r="K228" i="1"/>
  <c r="J227" i="1"/>
  <c r="I227" i="1"/>
  <c r="G227" i="1"/>
  <c r="F227" i="1"/>
  <c r="D227" i="1"/>
  <c r="C227" i="1"/>
  <c r="B227" i="1"/>
  <c r="K226" i="1"/>
  <c r="K225" i="1"/>
  <c r="K224" i="1"/>
  <c r="K227" i="1" l="1"/>
  <c r="K221" i="1"/>
  <c r="K220" i="1"/>
  <c r="K217" i="1"/>
  <c r="K216" i="1"/>
  <c r="K215" i="1"/>
  <c r="K214" i="1"/>
  <c r="K219" i="1"/>
  <c r="J218" i="1"/>
  <c r="I218" i="1"/>
  <c r="G218" i="1"/>
  <c r="F218" i="1"/>
  <c r="D218" i="1"/>
  <c r="C218" i="1"/>
  <c r="B218" i="1"/>
  <c r="K218" i="1" l="1"/>
  <c r="AV11" i="5" l="1"/>
  <c r="AW9" i="5" s="1"/>
  <c r="AW6" i="5"/>
  <c r="K210" i="1"/>
  <c r="AW5" i="5" l="1"/>
  <c r="AW8" i="5"/>
  <c r="AW10" i="5"/>
  <c r="AW3" i="5"/>
  <c r="AW7" i="5"/>
  <c r="AW4" i="5"/>
  <c r="H209" i="1" l="1"/>
  <c r="K212" i="1"/>
  <c r="K211" i="1"/>
  <c r="J209" i="1"/>
  <c r="I209" i="1"/>
  <c r="G209" i="1"/>
  <c r="F209" i="1"/>
  <c r="D209" i="1"/>
  <c r="C209" i="1"/>
  <c r="B209" i="1"/>
  <c r="K208" i="1"/>
  <c r="K207" i="1"/>
  <c r="K206" i="1"/>
  <c r="K205" i="1"/>
  <c r="K209" i="1" l="1"/>
  <c r="AT11" i="5" l="1"/>
  <c r="AU10" i="5" l="1"/>
  <c r="AU9" i="5"/>
  <c r="AU6" i="5"/>
  <c r="AU3" i="5"/>
  <c r="AU7" i="5"/>
  <c r="AU4" i="5"/>
  <c r="AU5" i="5"/>
  <c r="K203" i="1"/>
  <c r="K202" i="1"/>
  <c r="K200" i="1"/>
  <c r="K199" i="1"/>
  <c r="K198" i="1"/>
  <c r="K197" i="1"/>
  <c r="H201" i="1"/>
  <c r="J201" i="1"/>
  <c r="I201" i="1"/>
  <c r="G201" i="1"/>
  <c r="F201" i="1"/>
  <c r="E201" i="1"/>
  <c r="D201" i="1"/>
  <c r="C201" i="1"/>
  <c r="B201" i="1"/>
  <c r="K201" i="1" l="1"/>
  <c r="AR11" i="5"/>
  <c r="AS7" i="5" s="1"/>
  <c r="AS10" i="5"/>
  <c r="AS9" i="5"/>
  <c r="AS4" i="5"/>
  <c r="AS5" i="5" l="1"/>
  <c r="AS6" i="5"/>
  <c r="AS3" i="5"/>
  <c r="J191" i="1"/>
  <c r="I191" i="1"/>
  <c r="H191" i="1"/>
  <c r="G191" i="1"/>
  <c r="F191" i="1"/>
  <c r="E191" i="1"/>
  <c r="D191" i="1"/>
  <c r="C191" i="1"/>
  <c r="B191" i="1"/>
  <c r="K193" i="1"/>
  <c r="K192" i="1"/>
  <c r="K190" i="1"/>
  <c r="K189" i="1"/>
  <c r="K188" i="1"/>
  <c r="K187" i="1"/>
  <c r="K191" i="1" l="1"/>
  <c r="AP11" i="5"/>
  <c r="AQ10" i="5" s="1"/>
  <c r="AQ9" i="5"/>
  <c r="AQ4" i="5"/>
  <c r="AQ3" i="5" l="1"/>
  <c r="AQ5" i="5"/>
  <c r="AQ7" i="5"/>
  <c r="AQ6" i="5"/>
  <c r="I183" i="1"/>
  <c r="K185" i="1"/>
  <c r="K184" i="1"/>
  <c r="J183" i="1"/>
  <c r="H183" i="1"/>
  <c r="G183" i="1"/>
  <c r="F183" i="1"/>
  <c r="E183" i="1"/>
  <c r="D183" i="1"/>
  <c r="C183" i="1"/>
  <c r="B183" i="1"/>
  <c r="K182" i="1"/>
  <c r="K181" i="1"/>
  <c r="K180" i="1"/>
  <c r="K179" i="1"/>
  <c r="K183" i="1" l="1"/>
  <c r="AN11" i="5"/>
  <c r="AO9" i="5" s="1"/>
  <c r="AO10" i="5"/>
  <c r="K177" i="1"/>
  <c r="K176" i="1"/>
  <c r="J175" i="1"/>
  <c r="I175" i="1"/>
  <c r="H175" i="1"/>
  <c r="G175" i="1"/>
  <c r="F175" i="1"/>
  <c r="E175" i="1"/>
  <c r="D175" i="1"/>
  <c r="C175" i="1"/>
  <c r="B175" i="1"/>
  <c r="K174" i="1"/>
  <c r="K173" i="1"/>
  <c r="K172" i="1"/>
  <c r="K171" i="1"/>
  <c r="AO6" i="5" l="1"/>
  <c r="AO5" i="5"/>
  <c r="AO3" i="5"/>
  <c r="AO7" i="5"/>
  <c r="AO4" i="5"/>
  <c r="K175" i="1"/>
  <c r="K168" i="1"/>
  <c r="K169" i="1"/>
  <c r="B167" i="1"/>
  <c r="K166" i="1"/>
  <c r="K165" i="1"/>
  <c r="K164" i="1"/>
  <c r="K163" i="1"/>
  <c r="J167" i="1"/>
  <c r="I167" i="1"/>
  <c r="H167" i="1"/>
  <c r="G167" i="1"/>
  <c r="F167" i="1"/>
  <c r="E167" i="1"/>
  <c r="D167" i="1"/>
  <c r="C167" i="1"/>
  <c r="K167" i="1" l="1"/>
  <c r="AL11" i="5"/>
  <c r="AM10" i="5" s="1"/>
  <c r="AM3" i="5" l="1"/>
  <c r="AM7" i="5"/>
  <c r="AM4" i="5"/>
  <c r="AM9" i="5"/>
  <c r="AM6" i="5"/>
  <c r="AM5" i="5"/>
  <c r="AJ11" i="5"/>
  <c r="AK10" i="5" s="1"/>
  <c r="K155" i="1"/>
  <c r="AK6" i="5" l="1"/>
  <c r="AK7" i="5"/>
  <c r="AK3" i="5"/>
  <c r="AK4" i="5"/>
  <c r="AK9" i="5"/>
  <c r="AK5" i="5"/>
  <c r="H159" i="1"/>
  <c r="E159" i="1"/>
  <c r="H151" i="1"/>
  <c r="I159" i="1"/>
  <c r="K161" i="1" l="1"/>
  <c r="K160" i="1"/>
  <c r="J159" i="1"/>
  <c r="G159" i="1"/>
  <c r="F159" i="1"/>
  <c r="D159" i="1"/>
  <c r="C159" i="1"/>
  <c r="B159" i="1"/>
  <c r="K158" i="1"/>
  <c r="K157" i="1"/>
  <c r="K156" i="1"/>
  <c r="K159" i="1" l="1"/>
  <c r="H143" i="1"/>
  <c r="C143" i="1"/>
  <c r="D143" i="1"/>
  <c r="E143" i="1"/>
  <c r="F143" i="1"/>
  <c r="G143" i="1"/>
  <c r="I143" i="1"/>
  <c r="J143" i="1"/>
  <c r="AH11" i="5" l="1"/>
  <c r="K148" i="1"/>
  <c r="K149" i="1"/>
  <c r="K150" i="1"/>
  <c r="K152" i="1"/>
  <c r="K153" i="1"/>
  <c r="C151" i="1"/>
  <c r="D151" i="1"/>
  <c r="F151" i="1"/>
  <c r="G151" i="1"/>
  <c r="I151" i="1"/>
  <c r="J151" i="1"/>
  <c r="B151" i="1"/>
  <c r="K147" i="1"/>
  <c r="AI4" i="5" l="1"/>
  <c r="AI3" i="5"/>
  <c r="AI7" i="5"/>
  <c r="AI5" i="5"/>
  <c r="AI6" i="5"/>
  <c r="AI10" i="5"/>
  <c r="AI9" i="5"/>
  <c r="K151" i="1"/>
  <c r="K140" i="1"/>
  <c r="K141" i="1"/>
  <c r="K142" i="1"/>
  <c r="K144" i="1"/>
  <c r="K145" i="1"/>
  <c r="K139" i="1"/>
  <c r="AF11" i="5"/>
  <c r="AG4" i="5" s="1"/>
  <c r="B143" i="1"/>
  <c r="AG10" i="5" l="1"/>
  <c r="AG7" i="5"/>
  <c r="AG6" i="5"/>
  <c r="AG5" i="5"/>
  <c r="AG9" i="5"/>
  <c r="K143" i="1"/>
  <c r="AG3" i="5"/>
  <c r="K132" i="1"/>
  <c r="K133" i="1"/>
  <c r="K134" i="1"/>
  <c r="K136" i="1"/>
  <c r="K137" i="1"/>
  <c r="K131" i="1"/>
  <c r="B135" i="1"/>
  <c r="C135" i="1"/>
  <c r="D135" i="1"/>
  <c r="E135" i="1"/>
  <c r="F135" i="1"/>
  <c r="G135" i="1"/>
  <c r="I135" i="1"/>
  <c r="J135" i="1"/>
  <c r="K135" i="1" l="1"/>
  <c r="AD11" i="5"/>
  <c r="AE7" i="5" s="1"/>
  <c r="AE9" i="5" l="1"/>
  <c r="AE5" i="5"/>
  <c r="AE4" i="5"/>
  <c r="AE10" i="5"/>
  <c r="AE6" i="5"/>
  <c r="AE3" i="5"/>
  <c r="C127" i="1"/>
  <c r="D127" i="1"/>
  <c r="E127" i="1"/>
  <c r="F127" i="1"/>
  <c r="G127" i="1"/>
  <c r="I127" i="1"/>
  <c r="J127" i="1"/>
  <c r="B127" i="1"/>
  <c r="K127" i="1" l="1"/>
  <c r="AB11" i="5"/>
  <c r="AC4" i="5" s="1"/>
  <c r="AB7" i="5"/>
  <c r="K129" i="1"/>
  <c r="K128" i="1"/>
  <c r="K126" i="1"/>
  <c r="K125" i="1"/>
  <c r="K124" i="1"/>
  <c r="K123" i="1"/>
  <c r="AC6" i="5" l="1"/>
  <c r="AC7" i="5"/>
  <c r="AC10" i="5"/>
  <c r="AC3" i="5"/>
  <c r="AC5" i="5"/>
  <c r="AC9" i="5"/>
  <c r="K115" i="1"/>
  <c r="B111" i="1"/>
  <c r="B119" i="1"/>
  <c r="K119" i="1" s="1"/>
  <c r="Z11" i="5"/>
  <c r="AA10" i="5" s="1"/>
  <c r="Z7" i="5"/>
  <c r="AA3" i="5" l="1"/>
  <c r="AA7" i="5"/>
  <c r="AA9" i="5"/>
  <c r="AA4" i="5"/>
  <c r="AA5" i="5"/>
  <c r="AA6" i="5"/>
  <c r="K121" i="1"/>
  <c r="K120" i="1"/>
  <c r="K118" i="1"/>
  <c r="K117" i="1"/>
  <c r="K116" i="1"/>
  <c r="K107" i="1" l="1"/>
  <c r="I111" i="1" l="1"/>
  <c r="K111" i="1" s="1"/>
  <c r="K108" i="1"/>
  <c r="K109" i="1"/>
  <c r="K110" i="1"/>
  <c r="K112" i="1"/>
  <c r="K113" i="1" l="1"/>
  <c r="X11" i="5"/>
  <c r="Y10" i="5" s="1"/>
  <c r="X7" i="5"/>
  <c r="Y7" i="5" l="1"/>
  <c r="Y3" i="5"/>
  <c r="Y5" i="5"/>
  <c r="Y9" i="5"/>
  <c r="Y4" i="5"/>
  <c r="Y6" i="5"/>
  <c r="K104" i="1"/>
  <c r="K105" i="1"/>
  <c r="K102" i="1"/>
  <c r="K101" i="1"/>
  <c r="K100" i="1"/>
  <c r="C103" i="1"/>
  <c r="D103" i="1"/>
  <c r="F103" i="1"/>
  <c r="G103" i="1"/>
  <c r="I103" i="1"/>
  <c r="J103" i="1"/>
  <c r="B103" i="1"/>
  <c r="K99" i="1"/>
  <c r="K103" i="1" l="1"/>
  <c r="V11" i="5"/>
  <c r="W3" i="5" s="1"/>
  <c r="V7" i="5"/>
  <c r="W6" i="5" l="1"/>
  <c r="W7" i="5"/>
  <c r="W4" i="5"/>
  <c r="W5" i="5"/>
  <c r="W9" i="5"/>
  <c r="W10" i="5"/>
  <c r="R11" i="5"/>
  <c r="K97" i="1"/>
  <c r="K92" i="1"/>
  <c r="K93" i="1"/>
  <c r="K94" i="1"/>
  <c r="K95" i="1"/>
  <c r="K96" i="1"/>
  <c r="K91" i="1"/>
  <c r="T11" i="5" l="1"/>
  <c r="U10" i="5" s="1"/>
  <c r="T7" i="5"/>
  <c r="U9" i="5" l="1"/>
  <c r="U7" i="5"/>
  <c r="U4" i="5"/>
  <c r="U3" i="5"/>
  <c r="U5" i="5"/>
  <c r="U6" i="5"/>
  <c r="K83" i="1"/>
  <c r="B87" i="1"/>
  <c r="K89" i="1" l="1"/>
  <c r="K88" i="1"/>
  <c r="K87" i="1"/>
  <c r="K86" i="1"/>
  <c r="K85" i="1"/>
  <c r="K84" i="1"/>
  <c r="S10" i="5"/>
  <c r="R7" i="5"/>
  <c r="S3" i="5" l="1"/>
  <c r="S7" i="5"/>
  <c r="S4" i="5"/>
  <c r="S5" i="5"/>
  <c r="S9" i="5"/>
  <c r="S6" i="5"/>
  <c r="N11" i="5"/>
  <c r="P11" i="5"/>
  <c r="C3" i="5" l="1"/>
  <c r="C4" i="5"/>
  <c r="C5" i="5"/>
  <c r="C6" i="5"/>
  <c r="C7" i="5"/>
  <c r="C9" i="5"/>
  <c r="C10" i="5"/>
  <c r="K75" i="1"/>
  <c r="Q3" i="5" l="1"/>
  <c r="P7" i="5"/>
  <c r="K76" i="1"/>
  <c r="K81" i="1" l="1"/>
  <c r="K80" i="1"/>
  <c r="K79" i="1"/>
  <c r="K78" i="1"/>
  <c r="K77" i="1"/>
  <c r="O10" i="5"/>
  <c r="O9" i="5"/>
  <c r="O7" i="5"/>
  <c r="O6" i="5"/>
  <c r="O5" i="5"/>
  <c r="O4" i="5"/>
  <c r="O3" i="5"/>
  <c r="K73" i="1" l="1"/>
  <c r="K72" i="1"/>
  <c r="K71" i="1"/>
  <c r="K70" i="1"/>
  <c r="K69" i="1"/>
  <c r="K68" i="1"/>
  <c r="K67" i="1"/>
  <c r="Q6" i="5" l="1"/>
  <c r="Q10" i="5" l="1"/>
  <c r="Q5" i="5"/>
  <c r="Q4" i="5"/>
  <c r="Q7" i="5"/>
  <c r="Q9" i="5"/>
  <c r="K65" i="1"/>
  <c r="K59" i="1" l="1"/>
  <c r="K63" i="1" l="1"/>
  <c r="K64" i="1"/>
  <c r="K62" i="1"/>
  <c r="K61" i="1"/>
  <c r="K60" i="1"/>
  <c r="L11" i="5" l="1"/>
  <c r="M10" i="5" l="1"/>
  <c r="M3" i="5"/>
  <c r="M6" i="5"/>
  <c r="M7" i="5"/>
  <c r="M4" i="5"/>
  <c r="M9" i="5"/>
  <c r="E10" i="5"/>
  <c r="E9" i="5"/>
  <c r="E7" i="5"/>
  <c r="E6" i="5"/>
  <c r="E5" i="5"/>
  <c r="E4" i="5"/>
  <c r="E3" i="5"/>
  <c r="K53" i="1" l="1"/>
  <c r="K52" i="1"/>
  <c r="K57" i="1"/>
  <c r="K56" i="1"/>
  <c r="K55" i="1"/>
  <c r="K54" i="1"/>
  <c r="J11" i="5" l="1"/>
  <c r="K10" i="5" l="1"/>
  <c r="K5" i="5"/>
  <c r="K9" i="5"/>
  <c r="K4" i="5"/>
  <c r="K6" i="5"/>
  <c r="K7" i="5"/>
  <c r="K3" i="5"/>
  <c r="K46" i="1"/>
  <c r="K45" i="1"/>
  <c r="H11" i="5" l="1"/>
  <c r="K50" i="1"/>
  <c r="K49" i="1"/>
  <c r="K48" i="1"/>
  <c r="K47" i="1"/>
  <c r="I9" i="5" l="1"/>
  <c r="I4" i="5"/>
  <c r="I5" i="5"/>
  <c r="I7" i="5"/>
  <c r="I3" i="5"/>
  <c r="I6" i="5"/>
  <c r="I10" i="5"/>
  <c r="F11" i="5"/>
  <c r="G7" i="5" l="1"/>
  <c r="G3" i="5"/>
  <c r="G6" i="5"/>
  <c r="G4" i="5"/>
  <c r="G10" i="5"/>
  <c r="G5" i="5"/>
  <c r="G9" i="5"/>
  <c r="K41" i="1"/>
  <c r="K43" i="1" l="1"/>
  <c r="K42" i="1"/>
  <c r="K40" i="1"/>
  <c r="K39" i="1"/>
  <c r="K38" i="1"/>
  <c r="K24" i="1" l="1"/>
  <c r="K25" i="1" l="1"/>
  <c r="K26" i="1"/>
  <c r="K27" i="1"/>
  <c r="K28" i="1"/>
  <c r="K29" i="1"/>
  <c r="K22" i="1" l="1"/>
  <c r="K21" i="1"/>
  <c r="K20" i="1"/>
  <c r="K17" i="1"/>
  <c r="K3" i="1" l="1"/>
  <c r="K4" i="1" l="1"/>
  <c r="K5" i="1"/>
  <c r="K7" i="1"/>
  <c r="K8" i="1"/>
  <c r="K9" i="1"/>
  <c r="K11" i="1"/>
  <c r="K13" i="1"/>
  <c r="K16" i="1"/>
  <c r="K18" i="1"/>
  <c r="K31" i="1"/>
  <c r="K32" i="1"/>
  <c r="K33" i="1"/>
  <c r="K35" i="1"/>
  <c r="K36" i="1"/>
</calcChain>
</file>

<file path=xl/sharedStrings.xml><?xml version="1.0" encoding="utf-8"?>
<sst xmlns="http://schemas.openxmlformats.org/spreadsheetml/2006/main" count="748" uniqueCount="143">
  <si>
    <t>DGFiP</t>
  </si>
  <si>
    <t>INSEE</t>
  </si>
  <si>
    <t>DGCCRF</t>
  </si>
  <si>
    <t>Douane</t>
  </si>
  <si>
    <t>SCL</t>
  </si>
  <si>
    <t>TOTAL</t>
  </si>
  <si>
    <r>
      <t xml:space="preserve">Nombre d'agents
</t>
    </r>
    <r>
      <rPr>
        <i/>
        <sz val="11"/>
        <color theme="1"/>
        <rFont val="Calibri"/>
        <family val="2"/>
        <scheme val="minor"/>
      </rPr>
      <t>(choix de la semaine concernée)</t>
    </r>
  </si>
  <si>
    <t>agents malades</t>
  </si>
  <si>
    <t>Secrétariat Général et directions et services de centrale</t>
  </si>
  <si>
    <t>autre, ou observations</t>
  </si>
  <si>
    <t>DGE</t>
  </si>
  <si>
    <t>DGT</t>
  </si>
  <si>
    <t>dont 42 sur zones clusters</t>
  </si>
  <si>
    <t>40% en teletravail</t>
  </si>
  <si>
    <t>48% en télétravail</t>
  </si>
  <si>
    <t>cluster</t>
  </si>
  <si>
    <t>dt 8 cluster</t>
  </si>
  <si>
    <t>opérateurs de l'action sociale</t>
  </si>
  <si>
    <t>Agents placés en quatorzaine</t>
  </si>
  <si>
    <t>1 (conjoint confiné)</t>
  </si>
  <si>
    <t>150 (A garde d'enfants)</t>
  </si>
  <si>
    <t>1 (AA garde d'enfants)</t>
  </si>
  <si>
    <t>AA pour garde d'enfants</t>
  </si>
  <si>
    <t>en cours de recensement</t>
  </si>
  <si>
    <t>Nombre total d'agents à domicile</t>
  </si>
  <si>
    <t>Dont ASA garde d’enfants</t>
  </si>
  <si>
    <t>Dont Télétravail ou autre</t>
  </si>
  <si>
    <t>Dont quatorzaine</t>
  </si>
  <si>
    <t>agents présents au bureau au titre du PCA</t>
  </si>
  <si>
    <t>agents à domicile</t>
  </si>
  <si>
    <t>dont quatorzaine</t>
  </si>
  <si>
    <t>dont ASA garde d'enfants</t>
  </si>
  <si>
    <t>dont télétravail</t>
  </si>
  <si>
    <t>total</t>
  </si>
  <si>
    <t>nd</t>
  </si>
  <si>
    <t>malades (testés ou pas)</t>
  </si>
  <si>
    <t>Situation</t>
  </si>
  <si>
    <t>12687(*)</t>
  </si>
  <si>
    <t>Dont Télétravail</t>
  </si>
  <si>
    <t>dont autre</t>
  </si>
  <si>
    <t>le différentiel est répertorié en autres situations</t>
  </si>
  <si>
    <t>(*) les modalités de calcul des ASA garde d'enfant ont été affinées par la DGFIP</t>
  </si>
  <si>
    <t>présents en PRA</t>
  </si>
  <si>
    <t>agents présents au bureau au titre du PRA</t>
  </si>
  <si>
    <t xml:space="preserve">Dont Télétravail </t>
  </si>
  <si>
    <t>dont autre (agents en ASA, ne pouvant télétravailler)</t>
  </si>
  <si>
    <t>Maladies, congés, autres</t>
  </si>
  <si>
    <t>Maladies (hors Covid), congés, autres</t>
  </si>
  <si>
    <t>maladie COVID</t>
  </si>
  <si>
    <t>maladie COVID (3)</t>
  </si>
  <si>
    <t xml:space="preserve">A compter du 17 juillet seules les données suivantes sont colletées : </t>
  </si>
  <si>
    <t>- télétravail (1)</t>
  </si>
  <si>
    <t>- ASA Covid (quatorzaine, personnes vulnérables, gardes d'enfants) (2)</t>
  </si>
  <si>
    <t>- cas suspect (3)</t>
  </si>
  <si>
    <t>Nombre total d'agents en télétravail</t>
  </si>
  <si>
    <t>Nombre total d'agent en ASA COVID (quatorzaine, garde d'enfants, personnes vulnérables)</t>
  </si>
  <si>
    <t>Nombre total de cas suspectés COVID</t>
  </si>
  <si>
    <t>télétravail (1)</t>
  </si>
  <si>
    <t xml:space="preserve"> ASA garde d'enfants, personnes vulnérables, quatorzaine (2)</t>
  </si>
  <si>
    <t>Total des effectifs (théorique)</t>
  </si>
  <si>
    <t>7 aout</t>
  </si>
  <si>
    <t>14 aout</t>
  </si>
  <si>
    <t>21 aout</t>
  </si>
  <si>
    <t>28 aout</t>
  </si>
  <si>
    <t>212 (*)</t>
  </si>
  <si>
    <t>(*)Attention appelée : la diminution des cas COVID 19 peut être en partie liée à l'application par les directions de précisions méthodologiques apportées lors de l'envoi du questionnaire.En effet, la rubrique doit décompter exclusivement les cas positifs à la COVID19 (les cas suspectés sont comptabilisés en quatorzaine).</t>
  </si>
  <si>
    <t>5- Total des effectifs (théorique)</t>
  </si>
  <si>
    <r>
      <t xml:space="preserve">Nombre d'agents
</t>
    </r>
    <r>
      <rPr>
        <i/>
        <sz val="11"/>
        <color theme="1"/>
        <rFont val="Arial"/>
        <family val="2"/>
      </rPr>
      <t>(choix de la semaine concernée)</t>
    </r>
  </si>
  <si>
    <t>DGFIP</t>
  </si>
  <si>
    <t>DOUANES</t>
  </si>
  <si>
    <t>Opérateurs de l'action sociale</t>
  </si>
  <si>
    <t>Effectif global du service</t>
  </si>
  <si>
    <t>Nombre d'agents ayants télé-travaillé au moins 1 jours</t>
  </si>
  <si>
    <t>Nombre d'agents placés en ASA au moins 1 jours (vunérables)</t>
  </si>
  <si>
    <t>Nombre d’agents pour lesquels une mise à l’isolement de 7 jours a été demandée</t>
  </si>
  <si>
    <t>Nombre cumulé de cas de COVID avérés depuis qu’un suivi est réalisé dans le périmètre concerné</t>
  </si>
  <si>
    <t>Recensement ministériel</t>
  </si>
  <si>
    <t>Effectif du service (théorique)</t>
  </si>
  <si>
    <t>Nombre d'agents télétravailleurs</t>
  </si>
  <si>
    <t>Nombre d'agents placés en ASA</t>
  </si>
  <si>
    <t>Nombre d’agents placés à l’isolement (cas contact)</t>
  </si>
  <si>
    <t>Cas COVID ayant été testé positivement en cumulé depuis le début du recensement</t>
  </si>
  <si>
    <t>Nombre d'agents ayant au moins 1 jour en ASA</t>
  </si>
  <si>
    <t>Nombre d’agents pour lesquels une mise à l’isolement
(7 jours) a été demandée au cours de la semaine</t>
  </si>
  <si>
    <t xml:space="preserve"> télé-travail au moins 1 jour</t>
  </si>
  <si>
    <t>télé-travaillé  2 jours</t>
  </si>
  <si>
    <t>télé-travaillé  3 jours</t>
  </si>
  <si>
    <t>télé-travaillé  4 jours</t>
  </si>
  <si>
    <t>télé-travaillé  5 jours</t>
  </si>
  <si>
    <t>nc</t>
  </si>
  <si>
    <t>Nombre d'agents ayants télé-travaillé au moins 1 jour</t>
  </si>
  <si>
    <t>Nombre d'agents ayants télé-travaillé exactement 2 jours</t>
  </si>
  <si>
    <t>Nombre d'agents ayants télé-travaillé exactement 3 jours</t>
  </si>
  <si>
    <t>Nombre d'agents ayants télé-travaillé exactement 4 jours</t>
  </si>
  <si>
    <t>Nombre d'agents ayants télé-travaillé exactement 5 jours</t>
  </si>
  <si>
    <t>1-Nombre d'agents ayants télé-travaillé au moins 1 jour</t>
  </si>
  <si>
    <t>1-1Nombre d'agents ayants télé-travaillé exactement 2 jours</t>
  </si>
  <si>
    <t>1-2-Nombre d'agents ayants télé-travaillé exactement 3 jours</t>
  </si>
  <si>
    <t>1-3-Nombre d'agents ayants télé-travaillé exactement 4 jours</t>
  </si>
  <si>
    <t>1-4-Nombre d'agents ayants télé-travaillé exactement 5 jours</t>
  </si>
  <si>
    <t>2-Nombre d'agents ayant au moins 1 jour en ASA</t>
  </si>
  <si>
    <t>3-Nombre d’agents pour lesquels une mise à l’isolement
(7 jours) a été demandée au cours de la semaine</t>
  </si>
  <si>
    <t>4-Cas COVID ayant été testé positivement en cumulé depuis le début du recensement</t>
  </si>
  <si>
    <t>16/10/2020 (situation journalière)</t>
  </si>
  <si>
    <t>23/10/2020 (situation journalière)</t>
  </si>
  <si>
    <t>30/10/2020 (situation journalière)</t>
  </si>
  <si>
    <t>03/11/2020 situation journalmière)</t>
  </si>
  <si>
    <t>05/11/2020 (situation cumulée)</t>
  </si>
  <si>
    <t>10/11/2020 (situation journalière)</t>
  </si>
  <si>
    <t>12/11/2020 (situation cumulée)</t>
  </si>
  <si>
    <t>17/11/2020 (situation journalière)</t>
  </si>
  <si>
    <t>03/11/2020 (situation journalière)</t>
  </si>
  <si>
    <t>19/11/2020 (situation cumulée)</t>
  </si>
  <si>
    <t>24/11/2020 (situation journalière)</t>
  </si>
  <si>
    <t>01/12/2020  (situation journalière)</t>
  </si>
  <si>
    <t>26/11/2020 (situation cumulée)</t>
  </si>
  <si>
    <t>03/12/2020 (situation cumulée)</t>
  </si>
  <si>
    <t>DGFIP (situation cumulée)</t>
  </si>
  <si>
    <t>Douane (situation cumulée)</t>
  </si>
  <si>
    <t>10/12/2020 (situation cumulée)</t>
  </si>
  <si>
    <t>17/12/2020 (situation cumulée)</t>
  </si>
  <si>
    <t>04/01/2021 (situation cumulée données sur la période du 28/12 au 31/02/2020)</t>
  </si>
  <si>
    <t>07/01/2021 (situation cumulée données sur la période du 04/01 au 08/01/2021)</t>
  </si>
  <si>
    <t>14/01/2021 (situation cumulée données sur la période du 11/01 au 15/01/2021)</t>
  </si>
  <si>
    <t>21/01/2021 (situation cumulée données sur la période du 18/01 au 22/01/2021)</t>
  </si>
  <si>
    <t>28/01/2021 (situation cumulée données sur la période du 25/01 au 29/01/2021)</t>
  </si>
  <si>
    <t>04/02/2021 (situation cumulée données sur la période du 01/02 au 05/02/2021)</t>
  </si>
  <si>
    <t>11/02/2021 (situation cumulée données sur la période du 8/02 au 12/02/2021)</t>
  </si>
  <si>
    <t>18/02/2021 (situation cumulée données sur la période du 15/02 au 19/02/2021)</t>
  </si>
  <si>
    <t>25/02/2021 (situation cumulée données sur la période du 22/02 au 26/02/2021)</t>
  </si>
  <si>
    <t>04/03/2021 (situation cumulée données sur la période du 01/03 au 05/03/2021)</t>
  </si>
  <si>
    <t>11/03/2021 (situation cumulée données sur la période du 8/03 au 12/03/2021)</t>
  </si>
  <si>
    <t>18/03/2021 (situation cumulée données sur la période du 15/03 au 19/03/2021)</t>
  </si>
  <si>
    <t>25/03/2021 (situation cumulée données sur la période du 22/03 au 26/03/2021)</t>
  </si>
  <si>
    <t>01/04/2021 (situation cumulée données sur la période du 29/03 au 02/04/2021)</t>
  </si>
  <si>
    <t>08/04/2021 (situation cumulée données sur la période du 06/04 au 09/04/2021)</t>
  </si>
  <si>
    <t>15/04/2021 (situation cumulée données sur la période du 12/04 au 16/04/2021)</t>
  </si>
  <si>
    <t>22/04/2021 (situation cumulée données sur la période du 19/04 au 23/04/2021)</t>
  </si>
  <si>
    <t>29/04/2021 (situation cumulée données sur la période du 26/04 au 30/04/2021)</t>
  </si>
  <si>
    <t>06/05/2021 (situation cumulée données sur la période du 03/05 au 07/05/2021)</t>
  </si>
  <si>
    <t>12/05/2021 (situation cumulée données sur la période du 10/05 au 14/05/2021)</t>
  </si>
  <si>
    <t>DGFIP DOUANE 20/05/2021 (du 17/05 au 21/05/1)</t>
  </si>
  <si>
    <t>20/05/2021 (situation cumulée données sur la période du 17/05 au 21/05/2021)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</si>
</sst>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1"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name val="Calibri"/>
      <family val="2"/>
      <scheme val="minor"/>
    </font>
    <font>
      <b/>
      <i/>
      <sz val="12"/>
      <color theme="1"/>
      <name val="Calibri"/>
      <family val="2"/>
      <scheme val="minor"/>
    </font>
    <font>
      <i/>
      <sz val="12"/>
      <color theme="1"/>
      <name val="Calibri"/>
      <family val="2"/>
      <scheme val="minor"/>
    </font>
    <font>
      <b/>
      <i/>
      <sz val="14"/>
      <color theme="1"/>
      <name val="Calibri"/>
      <family val="2"/>
      <scheme val="minor"/>
    </font>
    <font>
      <b/>
      <sz val="14"/>
      <color rgb="FF000000"/>
      <name val="Calibri"/>
      <family val="2"/>
    </font>
    <font>
      <b/>
      <sz val="14"/>
      <color theme="1"/>
      <name val="Arial"/>
      <family val="2"/>
    </font>
    <font>
      <sz val="11"/>
      <color theme="1"/>
      <name val="Arial"/>
      <family val="2"/>
    </font>
    <font>
      <b/>
      <sz val="11"/>
      <color theme="1"/>
      <name val="Arial"/>
      <family val="2"/>
    </font>
    <font>
      <b/>
      <i/>
      <sz val="12"/>
      <color theme="1"/>
      <name val="Arial"/>
      <family val="2"/>
    </font>
    <font>
      <i/>
      <sz val="12"/>
      <color theme="1"/>
      <name val="Arial"/>
      <family val="2"/>
    </font>
    <font>
      <b/>
      <sz val="10"/>
      <color theme="1"/>
      <name val="Calibri"/>
      <family val="2"/>
      <scheme val="minor"/>
    </font>
    <font>
      <sz val="10"/>
      <color theme="1"/>
      <name val="Calibri"/>
      <family val="2"/>
      <scheme val="minor"/>
    </font>
    <font>
      <b/>
      <sz val="10"/>
      <color rgb="FF000000"/>
      <name val="Calibri"/>
      <family val="2"/>
    </font>
    <font>
      <i/>
      <sz val="10"/>
      <color rgb="FF000000"/>
      <name val="Calibri"/>
      <family val="2"/>
    </font>
    <font>
      <b/>
      <sz val="10"/>
      <color theme="1"/>
      <name val="Times New Roman"/>
      <family val="1"/>
    </font>
    <font>
      <sz val="10"/>
      <color theme="1"/>
      <name val="Arial"/>
      <family val="2"/>
    </font>
    <font>
      <b/>
      <sz val="9"/>
      <color theme="1"/>
      <name val="Arial"/>
      <family val="2"/>
    </font>
    <font>
      <sz val="9"/>
      <color theme="1"/>
      <name val="Arial"/>
      <family val="2"/>
    </font>
    <font>
      <b/>
      <i/>
      <sz val="9"/>
      <color theme="1"/>
      <name val="Arial"/>
      <family val="2"/>
    </font>
    <font>
      <i/>
      <sz val="9"/>
      <color theme="1"/>
      <name val="Arial"/>
      <family val="2"/>
    </font>
    <font>
      <b/>
      <sz val="10"/>
      <color theme="1"/>
      <name val="Arial"/>
      <family val="2"/>
    </font>
    <font>
      <b/>
      <i/>
      <sz val="11"/>
      <color theme="1"/>
      <name val="Arial"/>
      <family val="2"/>
    </font>
    <font>
      <i/>
      <sz val="11"/>
      <color theme="1"/>
      <name val="Arial"/>
      <family val="2"/>
    </font>
    <font>
      <sz val="10"/>
      <name val="Arial"/>
      <family val="2"/>
    </font>
    <font>
      <sz val="10"/>
      <color rgb="FF000000"/>
      <name val="Arial"/>
      <family val="2"/>
    </font>
    <font>
      <b/>
      <sz val="11"/>
      <color rgb="FF1F497D"/>
      <name val="Calibri"/>
      <family val="2"/>
      <scheme val="minor"/>
    </font>
    <font>
      <sz val="11"/>
      <color rgb="FF1F497D"/>
      <name val="Calibri"/>
      <family val="2"/>
      <scheme val="minor"/>
    </font>
    <font>
      <b/>
      <i/>
      <sz val="10"/>
      <color rgb="FF000000"/>
      <name val="Calibri"/>
      <family val="2"/>
    </font>
    <font>
      <sz val="10"/>
      <name val="Arial"/>
      <family val="2"/>
    </font>
    <font>
      <sz val="10"/>
      <name val="Arial"/>
      <family val="2"/>
    </font>
    <font>
      <sz val="11"/>
      <name val="Arial"/>
      <family val="2"/>
    </font>
    <font>
      <b/>
      <sz val="12"/>
      <color theme="1"/>
      <name val="Arial"/>
      <family val="2"/>
    </font>
    <font>
      <sz val="12"/>
      <color theme="1"/>
      <name val="Calibri"/>
      <family val="2"/>
      <scheme val="minor"/>
    </font>
    <font>
      <sz val="12"/>
      <color theme="1"/>
      <name val="Arial"/>
      <family val="2"/>
    </font>
    <font>
      <sz val="11"/>
      <color rgb="FF000000"/>
      <name val="Arial"/>
      <family val="2"/>
    </font>
    <font>
      <b/>
      <i/>
      <sz val="10"/>
      <color theme="1"/>
      <name val="Arial"/>
      <family val="2"/>
    </font>
    <font>
      <sz val="12"/>
      <color rgb="FF000000"/>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lightUp">
        <fgColor theme="2"/>
      </patternFill>
    </fill>
    <fill>
      <patternFill patternType="solid">
        <fgColor theme="0" tint="-0.14999847407452621"/>
        <bgColor indexed="64"/>
      </patternFill>
    </fill>
    <fill>
      <patternFill patternType="solid">
        <fgColor theme="2" tint="-0.24994659260841701"/>
        <bgColor indexed="64"/>
      </patternFill>
    </fill>
    <fill>
      <patternFill patternType="solid">
        <fgColor theme="2" tint="-0.499984740745262"/>
        <bgColor indexed="64"/>
      </patternFill>
    </fill>
    <fill>
      <patternFill patternType="solid">
        <fgColor rgb="FFFFFFFF"/>
        <bgColor indexed="64"/>
      </patternFill>
    </fill>
  </fills>
  <borders count="7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style="medium">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s>
  <cellStyleXfs count="5">
    <xf numFmtId="0" fontId="0" fillId="0" borderId="0"/>
    <xf numFmtId="0" fontId="27" fillId="0" borderId="0"/>
    <xf numFmtId="0" fontId="28" fillId="0" borderId="0"/>
    <xf numFmtId="0" fontId="32" fillId="0" borderId="0"/>
    <xf numFmtId="0" fontId="33" fillId="0" borderId="0"/>
  </cellStyleXfs>
  <cellXfs count="449">
    <xf numFmtId="0" fontId="0" fillId="0" borderId="0" xfId="0"/>
    <xf numFmtId="0" fontId="0" fillId="0" borderId="0" xfId="0" applyAlignment="1">
      <alignment horizont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2" fontId="3" fillId="3" borderId="1" xfId="0" applyNumberFormat="1" applyFont="1" applyFill="1" applyBorder="1" applyAlignment="1">
      <alignment horizontal="center" vertical="center" wrapText="1"/>
    </xf>
    <xf numFmtId="0" fontId="0" fillId="4" borderId="0" xfId="0" applyFill="1"/>
    <xf numFmtId="16" fontId="3" fillId="2" borderId="5" xfId="0" applyNumberFormat="1" applyFont="1" applyFill="1" applyBorder="1" applyAlignment="1">
      <alignment horizontal="left" vertical="center" wrapText="1"/>
    </xf>
    <xf numFmtId="3" fontId="0" fillId="0" borderId="0" xfId="0" applyNumberFormat="1"/>
    <xf numFmtId="16" fontId="3" fillId="5" borderId="8" xfId="0" applyNumberFormat="1" applyFont="1" applyFill="1" applyBorder="1" applyAlignment="1">
      <alignment horizontal="left" vertical="center" wrapText="1"/>
    </xf>
    <xf numFmtId="16" fontId="9" fillId="2" borderId="11" xfId="0" applyNumberFormat="1" applyFont="1" applyFill="1" applyBorder="1" applyAlignment="1">
      <alignment horizontal="left" vertical="center" wrapText="1"/>
    </xf>
    <xf numFmtId="16" fontId="12" fillId="4" borderId="13" xfId="0" applyNumberFormat="1" applyFont="1" applyFill="1" applyBorder="1" applyAlignment="1">
      <alignment horizontal="left" vertical="center" wrapText="1"/>
    </xf>
    <xf numFmtId="16" fontId="13" fillId="4" borderId="17" xfId="0" applyNumberFormat="1" applyFont="1" applyFill="1" applyBorder="1" applyAlignment="1">
      <alignment horizontal="right" vertical="center" wrapText="1"/>
    </xf>
    <xf numFmtId="16" fontId="12" fillId="4" borderId="17" xfId="0" applyNumberFormat="1" applyFont="1" applyFill="1" applyBorder="1" applyAlignment="1">
      <alignment horizontal="left" vertical="center" wrapText="1"/>
    </xf>
    <xf numFmtId="3" fontId="0" fillId="4" borderId="15" xfId="0" applyNumberFormat="1" applyFont="1" applyFill="1" applyBorder="1" applyAlignment="1">
      <alignment horizontal="center" vertical="center" wrapText="1"/>
    </xf>
    <xf numFmtId="3" fontId="0" fillId="4" borderId="4" xfId="0" applyNumberFormat="1" applyFont="1" applyFill="1" applyBorder="1" applyAlignment="1">
      <alignment horizontal="center" vertical="center" wrapText="1"/>
    </xf>
    <xf numFmtId="16" fontId="9" fillId="6" borderId="11" xfId="0" applyNumberFormat="1" applyFont="1" applyFill="1" applyBorder="1" applyAlignment="1">
      <alignment horizontal="left" vertical="center" wrapText="1"/>
    </xf>
    <xf numFmtId="3" fontId="0" fillId="4" borderId="22" xfId="0" applyNumberFormat="1" applyFont="1" applyFill="1" applyBorder="1" applyAlignment="1">
      <alignment horizontal="center" vertical="center" wrapText="1"/>
    </xf>
    <xf numFmtId="3" fontId="0" fillId="0" borderId="4" xfId="0" applyNumberFormat="1" applyBorder="1" applyAlignment="1">
      <alignment horizontal="center" vertical="center"/>
    </xf>
    <xf numFmtId="16" fontId="12" fillId="4" borderId="27" xfId="0" applyNumberFormat="1" applyFont="1" applyFill="1" applyBorder="1" applyAlignment="1">
      <alignment horizontal="left" vertical="center" wrapText="1"/>
    </xf>
    <xf numFmtId="16" fontId="13" fillId="4" borderId="28" xfId="0" applyNumberFormat="1" applyFont="1" applyFill="1" applyBorder="1" applyAlignment="1">
      <alignment horizontal="right" vertical="center" wrapText="1"/>
    </xf>
    <xf numFmtId="16" fontId="12" fillId="4" borderId="28" xfId="0" applyNumberFormat="1" applyFont="1" applyFill="1" applyBorder="1" applyAlignment="1">
      <alignment horizontal="left" vertical="center" wrapText="1"/>
    </xf>
    <xf numFmtId="16" fontId="12" fillId="4" borderId="29" xfId="0" applyNumberFormat="1" applyFont="1" applyFill="1" applyBorder="1" applyAlignment="1">
      <alignment horizontal="left" vertical="center" wrapText="1"/>
    </xf>
    <xf numFmtId="3" fontId="0" fillId="0" borderId="18" xfId="0" applyNumberFormat="1" applyBorder="1" applyAlignment="1">
      <alignment horizontal="center" vertical="center"/>
    </xf>
    <xf numFmtId="3" fontId="0" fillId="0" borderId="14" xfId="0" applyNumberFormat="1" applyFont="1" applyBorder="1" applyAlignment="1">
      <alignment horizontal="center" vertical="center"/>
    </xf>
    <xf numFmtId="3" fontId="0" fillId="0" borderId="15" xfId="0" applyNumberFormat="1" applyFont="1" applyBorder="1" applyAlignment="1">
      <alignment horizontal="center" vertical="center"/>
    </xf>
    <xf numFmtId="3" fontId="0" fillId="0" borderId="18" xfId="0" applyNumberFormat="1" applyFont="1" applyBorder="1" applyAlignment="1">
      <alignment horizontal="center" vertical="center"/>
    </xf>
    <xf numFmtId="3" fontId="0" fillId="0" borderId="4" xfId="0" applyNumberFormat="1" applyFont="1" applyBorder="1" applyAlignment="1">
      <alignment horizontal="center" vertical="center"/>
    </xf>
    <xf numFmtId="3" fontId="0" fillId="0" borderId="21" xfId="0" applyNumberFormat="1" applyBorder="1" applyAlignment="1">
      <alignment horizontal="center" vertical="center"/>
    </xf>
    <xf numFmtId="3" fontId="0" fillId="0" borderId="22" xfId="0" applyNumberFormat="1" applyBorder="1" applyAlignment="1">
      <alignment horizontal="center" vertical="center"/>
    </xf>
    <xf numFmtId="3" fontId="0" fillId="0" borderId="22" xfId="0" applyNumberFormat="1" applyFont="1" applyBorder="1" applyAlignment="1">
      <alignment horizontal="center" vertical="center"/>
    </xf>
    <xf numFmtId="3" fontId="0" fillId="0" borderId="30" xfId="0" applyNumberFormat="1" applyFill="1" applyBorder="1" applyAlignment="1">
      <alignment horizontal="center" vertical="center"/>
    </xf>
    <xf numFmtId="3" fontId="0" fillId="4" borderId="0" xfId="0" applyNumberFormat="1" applyFont="1" applyFill="1" applyBorder="1" applyAlignment="1">
      <alignment horizontal="center" vertical="center" wrapText="1"/>
    </xf>
    <xf numFmtId="3" fontId="8" fillId="0" borderId="0" xfId="0" applyNumberFormat="1" applyFont="1" applyFill="1" applyBorder="1" applyAlignment="1">
      <alignment horizontal="right" vertical="center"/>
    </xf>
    <xf numFmtId="16" fontId="14" fillId="4" borderId="4" xfId="0" applyNumberFormat="1" applyFont="1" applyFill="1" applyBorder="1" applyAlignment="1">
      <alignment horizontal="center" vertical="center" wrapText="1"/>
    </xf>
    <xf numFmtId="0" fontId="16" fillId="0" borderId="4" xfId="0" applyFont="1" applyBorder="1" applyAlignment="1">
      <alignment vertical="center"/>
    </xf>
    <xf numFmtId="3" fontId="16" fillId="0" borderId="4" xfId="0" applyNumberFormat="1" applyFont="1" applyBorder="1" applyAlignment="1">
      <alignment horizontal="right" vertical="center"/>
    </xf>
    <xf numFmtId="164" fontId="16" fillId="0" borderId="4" xfId="0" applyNumberFormat="1" applyFont="1" applyBorder="1" applyAlignment="1">
      <alignment horizontal="right" vertical="center"/>
    </xf>
    <xf numFmtId="0" fontId="17" fillId="0" borderId="4" xfId="0" applyFont="1" applyBorder="1" applyAlignment="1">
      <alignment horizontal="right" vertical="center"/>
    </xf>
    <xf numFmtId="164" fontId="17" fillId="0" borderId="4" xfId="0" applyNumberFormat="1" applyFont="1" applyBorder="1" applyAlignment="1">
      <alignment horizontal="right" vertical="center"/>
    </xf>
    <xf numFmtId="3" fontId="17" fillId="0" borderId="4" xfId="0" applyNumberFormat="1" applyFont="1" applyBorder="1" applyAlignment="1">
      <alignment horizontal="right" vertical="center"/>
    </xf>
    <xf numFmtId="0" fontId="17" fillId="0" borderId="4" xfId="0" applyFont="1" applyBorder="1" applyAlignment="1">
      <alignment vertical="center" wrapText="1"/>
    </xf>
    <xf numFmtId="0" fontId="16" fillId="0" borderId="4" xfId="0" applyFont="1" applyBorder="1" applyAlignment="1">
      <alignment horizontal="right" vertical="center"/>
    </xf>
    <xf numFmtId="164" fontId="16" fillId="0" borderId="4" xfId="0" applyNumberFormat="1" applyFont="1" applyBorder="1" applyAlignment="1">
      <alignment vertical="center"/>
    </xf>
    <xf numFmtId="165" fontId="16" fillId="0" borderId="4" xfId="0" applyNumberFormat="1" applyFont="1" applyBorder="1" applyAlignment="1">
      <alignment vertical="center"/>
    </xf>
    <xf numFmtId="0" fontId="15" fillId="0" borderId="0" xfId="0" applyFont="1" applyBorder="1"/>
    <xf numFmtId="16" fontId="12" fillId="4" borderId="32" xfId="0" applyNumberFormat="1" applyFont="1" applyFill="1" applyBorder="1" applyAlignment="1">
      <alignment horizontal="left" vertical="center" wrapText="1"/>
    </xf>
    <xf numFmtId="0" fontId="19" fillId="4" borderId="15" xfId="0" applyFont="1" applyFill="1" applyBorder="1" applyAlignment="1">
      <alignment horizontal="center" vertical="center" wrapText="1"/>
    </xf>
    <xf numFmtId="0" fontId="19" fillId="4" borderId="4" xfId="0" applyFont="1" applyFill="1" applyBorder="1" applyAlignment="1">
      <alignment horizontal="center" vertical="center" wrapText="1"/>
    </xf>
    <xf numFmtId="3" fontId="21" fillId="4" borderId="33" xfId="0" applyNumberFormat="1" applyFont="1" applyFill="1" applyBorder="1" applyAlignment="1">
      <alignment horizontal="center" vertical="center" wrapText="1"/>
    </xf>
    <xf numFmtId="3" fontId="21" fillId="4" borderId="35" xfId="0" applyNumberFormat="1" applyFont="1" applyFill="1" applyBorder="1" applyAlignment="1">
      <alignment horizontal="center" vertical="center" wrapText="1"/>
    </xf>
    <xf numFmtId="3" fontId="21" fillId="0" borderId="4" xfId="0" applyNumberFormat="1" applyFont="1" applyBorder="1" applyAlignment="1">
      <alignment horizontal="center" vertical="center"/>
    </xf>
    <xf numFmtId="16" fontId="22" fillId="4" borderId="13" xfId="0" applyNumberFormat="1" applyFont="1" applyFill="1" applyBorder="1" applyAlignment="1">
      <alignment horizontal="left" vertical="center" wrapText="1"/>
    </xf>
    <xf numFmtId="3" fontId="20" fillId="4" borderId="14" xfId="0" applyNumberFormat="1" applyFont="1" applyFill="1" applyBorder="1" applyAlignment="1">
      <alignment horizontal="center" vertical="center" wrapText="1"/>
    </xf>
    <xf numFmtId="3" fontId="20" fillId="4" borderId="15" xfId="0" applyNumberFormat="1" applyFont="1" applyFill="1" applyBorder="1" applyAlignment="1">
      <alignment horizontal="center" vertical="center" wrapText="1"/>
    </xf>
    <xf numFmtId="16" fontId="23" fillId="4" borderId="34" xfId="0" applyNumberFormat="1" applyFont="1" applyFill="1" applyBorder="1" applyAlignment="1">
      <alignment horizontal="right" vertical="center" wrapText="1"/>
    </xf>
    <xf numFmtId="3" fontId="20" fillId="4" borderId="18" xfId="0" applyNumberFormat="1" applyFont="1" applyFill="1" applyBorder="1" applyAlignment="1">
      <alignment horizontal="center" vertical="center" wrapText="1"/>
    </xf>
    <xf numFmtId="16" fontId="23" fillId="4" borderId="17" xfId="0" applyNumberFormat="1" applyFont="1" applyFill="1" applyBorder="1" applyAlignment="1">
      <alignment horizontal="right" vertical="center" wrapText="1"/>
    </xf>
    <xf numFmtId="16" fontId="22" fillId="4" borderId="17" xfId="0" applyNumberFormat="1" applyFont="1" applyFill="1" applyBorder="1" applyAlignment="1">
      <alignment horizontal="left" vertical="center" wrapText="1"/>
    </xf>
    <xf numFmtId="16" fontId="13" fillId="4" borderId="32" xfId="0" applyNumberFormat="1" applyFont="1" applyFill="1" applyBorder="1" applyAlignment="1">
      <alignment horizontal="right" vertical="center" wrapText="1"/>
    </xf>
    <xf numFmtId="0" fontId="11" fillId="4"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3" fontId="20" fillId="4" borderId="4" xfId="0" applyNumberFormat="1" applyFont="1" applyFill="1" applyBorder="1" applyAlignment="1">
      <alignment horizontal="center" vertical="center" wrapText="1"/>
    </xf>
    <xf numFmtId="3" fontId="19" fillId="0" borderId="4" xfId="0" applyNumberFormat="1" applyFont="1" applyBorder="1" applyAlignment="1">
      <alignment horizontal="center" vertical="center"/>
    </xf>
    <xf numFmtId="3" fontId="24" fillId="4" borderId="14" xfId="0" applyNumberFormat="1" applyFont="1" applyFill="1" applyBorder="1" applyAlignment="1">
      <alignment horizontal="center" vertical="center" wrapText="1"/>
    </xf>
    <xf numFmtId="3" fontId="19" fillId="4" borderId="15" xfId="0" applyNumberFormat="1" applyFont="1" applyFill="1" applyBorder="1" applyAlignment="1">
      <alignment horizontal="center" vertical="center" wrapText="1"/>
    </xf>
    <xf numFmtId="3" fontId="24" fillId="4" borderId="4" xfId="0" applyNumberFormat="1" applyFont="1" applyFill="1" applyBorder="1" applyAlignment="1">
      <alignment horizontal="center" vertical="center" wrapText="1"/>
    </xf>
    <xf numFmtId="3" fontId="24" fillId="4" borderId="18" xfId="0" applyNumberFormat="1" applyFont="1" applyFill="1" applyBorder="1" applyAlignment="1">
      <alignment horizontal="center" vertical="center" wrapText="1"/>
    </xf>
    <xf numFmtId="3" fontId="19" fillId="4" borderId="4" xfId="0" applyNumberFormat="1"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3" fontId="12" fillId="4" borderId="32" xfId="0" applyNumberFormat="1" applyFont="1" applyFill="1" applyBorder="1" applyAlignment="1">
      <alignment horizontal="left" vertical="center" wrapText="1"/>
    </xf>
    <xf numFmtId="3" fontId="11" fillId="4" borderId="14" xfId="0" applyNumberFormat="1" applyFont="1" applyFill="1" applyBorder="1" applyAlignment="1">
      <alignment horizontal="center" vertical="center" wrapText="1"/>
    </xf>
    <xf numFmtId="3" fontId="10" fillId="4" borderId="33" xfId="0" applyNumberFormat="1" applyFont="1" applyFill="1" applyBorder="1" applyAlignment="1">
      <alignment horizontal="center" vertical="center" wrapText="1"/>
    </xf>
    <xf numFmtId="3" fontId="11" fillId="4" borderId="15" xfId="0" applyNumberFormat="1" applyFont="1" applyFill="1" applyBorder="1" applyAlignment="1">
      <alignment horizontal="center" vertical="center" wrapText="1"/>
    </xf>
    <xf numFmtId="3" fontId="13" fillId="4" borderId="32" xfId="0" applyNumberFormat="1" applyFont="1" applyFill="1" applyBorder="1" applyAlignment="1">
      <alignment horizontal="right" vertical="center" wrapText="1"/>
    </xf>
    <xf numFmtId="3" fontId="11" fillId="4" borderId="18" xfId="0" applyNumberFormat="1" applyFont="1" applyFill="1" applyBorder="1" applyAlignment="1">
      <alignment horizontal="center" vertical="center" wrapText="1"/>
    </xf>
    <xf numFmtId="3" fontId="10" fillId="4" borderId="35" xfId="0" applyNumberFormat="1" applyFont="1" applyFill="1" applyBorder="1" applyAlignment="1">
      <alignment horizontal="center" vertical="center" wrapText="1"/>
    </xf>
    <xf numFmtId="3" fontId="11" fillId="4" borderId="4" xfId="0" applyNumberFormat="1" applyFont="1" applyFill="1" applyBorder="1" applyAlignment="1">
      <alignment horizontal="center" vertical="center" wrapText="1"/>
    </xf>
    <xf numFmtId="3" fontId="13" fillId="4" borderId="28" xfId="0" applyNumberFormat="1" applyFont="1" applyFill="1" applyBorder="1" applyAlignment="1">
      <alignment horizontal="right" vertical="center" wrapText="1"/>
    </xf>
    <xf numFmtId="3" fontId="12" fillId="4" borderId="28" xfId="0" applyNumberFormat="1" applyFont="1" applyFill="1" applyBorder="1" applyAlignment="1">
      <alignment horizontal="left" vertical="center" wrapText="1"/>
    </xf>
    <xf numFmtId="0" fontId="11" fillId="4" borderId="14"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0" fillId="4" borderId="35" xfId="0" applyFont="1" applyFill="1" applyBorder="1" applyAlignment="1">
      <alignment horizontal="center" vertical="center" wrapText="1"/>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2" borderId="2" xfId="0" applyNumberFormat="1" applyFill="1" applyBorder="1" applyAlignment="1">
      <alignment horizontal="center" vertical="center"/>
    </xf>
    <xf numFmtId="3" fontId="1" fillId="2"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3" fontId="0" fillId="2" borderId="6" xfId="0" applyNumberFormat="1" applyFill="1" applyBorder="1" applyAlignment="1">
      <alignment horizontal="center" vertical="center"/>
    </xf>
    <xf numFmtId="3" fontId="1" fillId="2" borderId="7" xfId="0" applyNumberFormat="1" applyFont="1" applyFill="1" applyBorder="1" applyAlignment="1">
      <alignment horizontal="center" vertical="center"/>
    </xf>
    <xf numFmtId="3" fontId="0" fillId="4" borderId="4" xfId="0" applyNumberFormat="1" applyFill="1" applyBorder="1" applyAlignment="1">
      <alignment horizontal="center" vertical="center"/>
    </xf>
    <xf numFmtId="3" fontId="1" fillId="4" borderId="4" xfId="0" applyNumberFormat="1" applyFont="1" applyFill="1" applyBorder="1" applyAlignment="1">
      <alignment horizontal="center" vertical="center"/>
    </xf>
    <xf numFmtId="3" fontId="0" fillId="5" borderId="9" xfId="0" applyNumberFormat="1" applyFill="1" applyBorder="1" applyAlignment="1">
      <alignment horizontal="center" vertical="center"/>
    </xf>
    <xf numFmtId="3" fontId="0" fillId="0" borderId="2" xfId="0" applyNumberFormat="1" applyBorder="1" applyAlignment="1">
      <alignment horizontal="center" vertical="center"/>
    </xf>
    <xf numFmtId="3" fontId="0" fillId="0" borderId="7" xfId="0" applyNumberFormat="1" applyBorder="1" applyAlignment="1">
      <alignment horizontal="center" vertical="center"/>
    </xf>
    <xf numFmtId="3" fontId="0" fillId="5" borderId="1" xfId="0" applyNumberFormat="1" applyFill="1" applyBorder="1" applyAlignment="1">
      <alignment horizontal="center" vertical="center"/>
    </xf>
    <xf numFmtId="0" fontId="10" fillId="2" borderId="12" xfId="0" applyFont="1" applyFill="1" applyBorder="1" applyAlignment="1">
      <alignment horizontal="center" vertical="center"/>
    </xf>
    <xf numFmtId="0" fontId="0" fillId="6" borderId="0" xfId="0" applyFill="1" applyAlignment="1">
      <alignment horizontal="center" vertical="center"/>
    </xf>
    <xf numFmtId="0" fontId="0" fillId="0" borderId="0" xfId="0" applyAlignment="1">
      <alignment horizontal="center" vertical="center"/>
    </xf>
    <xf numFmtId="3" fontId="0" fillId="0" borderId="20" xfId="0" applyNumberFormat="1" applyFont="1" applyFill="1" applyBorder="1" applyAlignment="1">
      <alignment horizontal="center" vertical="center"/>
    </xf>
    <xf numFmtId="3" fontId="0" fillId="0" borderId="16" xfId="0" applyNumberFormat="1" applyFont="1" applyBorder="1" applyAlignment="1">
      <alignment horizontal="center" vertical="center"/>
    </xf>
    <xf numFmtId="3" fontId="0" fillId="0" borderId="19" xfId="0" applyNumberFormat="1" applyFont="1"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3" fontId="0" fillId="0" borderId="4" xfId="0" applyNumberFormat="1" applyFont="1" applyFill="1" applyBorder="1" applyAlignment="1">
      <alignment horizontal="center" vertical="center"/>
    </xf>
    <xf numFmtId="3" fontId="0" fillId="0" borderId="21" xfId="0" applyNumberFormat="1" applyFont="1" applyBorder="1" applyAlignment="1">
      <alignment horizontal="center" vertical="center"/>
    </xf>
    <xf numFmtId="0" fontId="0" fillId="0" borderId="22" xfId="0" applyBorder="1" applyAlignment="1">
      <alignment horizontal="center" vertical="center"/>
    </xf>
    <xf numFmtId="3" fontId="0" fillId="0" borderId="23" xfId="0" applyNumberFormat="1" applyFont="1" applyBorder="1" applyAlignment="1">
      <alignment horizontal="center" vertical="center"/>
    </xf>
    <xf numFmtId="0" fontId="0" fillId="0" borderId="21" xfId="0" applyBorder="1" applyAlignment="1">
      <alignment horizontal="center" vertical="center"/>
    </xf>
    <xf numFmtId="3" fontId="0" fillId="0" borderId="24" xfId="0" applyNumberFormat="1" applyFont="1" applyBorder="1" applyAlignment="1">
      <alignment horizontal="center" vertical="center"/>
    </xf>
    <xf numFmtId="3" fontId="0" fillId="0" borderId="25" xfId="0" applyNumberFormat="1" applyFont="1" applyBorder="1" applyAlignment="1">
      <alignment horizontal="center" vertical="center"/>
    </xf>
    <xf numFmtId="0" fontId="0" fillId="0" borderId="25" xfId="0" applyBorder="1" applyAlignment="1">
      <alignment horizontal="center" vertical="center"/>
    </xf>
    <xf numFmtId="3" fontId="0" fillId="0" borderId="22" xfId="0" applyNumberFormat="1" applyFont="1" applyFill="1" applyBorder="1" applyAlignment="1">
      <alignment horizontal="center" vertical="center"/>
    </xf>
    <xf numFmtId="0" fontId="0" fillId="0" borderId="26" xfId="0" applyBorder="1" applyAlignment="1">
      <alignment horizontal="center" vertical="center"/>
    </xf>
    <xf numFmtId="0" fontId="10" fillId="2" borderId="31" xfId="0" applyFont="1" applyFill="1" applyBorder="1" applyAlignment="1">
      <alignment horizontal="center" vertical="center"/>
    </xf>
    <xf numFmtId="0" fontId="11" fillId="2" borderId="31" xfId="0" applyFont="1" applyFill="1" applyBorder="1" applyAlignment="1">
      <alignment horizontal="center" vertical="center"/>
    </xf>
    <xf numFmtId="0" fontId="19" fillId="0" borderId="14" xfId="0" applyFont="1" applyBorder="1" applyAlignment="1">
      <alignment horizontal="center" vertical="center"/>
    </xf>
    <xf numFmtId="0" fontId="19" fillId="0" borderId="18" xfId="0" applyFont="1" applyBorder="1" applyAlignment="1">
      <alignment horizontal="center" vertical="center"/>
    </xf>
    <xf numFmtId="3" fontId="10" fillId="2" borderId="31" xfId="0" applyNumberFormat="1" applyFont="1" applyFill="1" applyBorder="1" applyAlignment="1">
      <alignment horizontal="center" vertical="center"/>
    </xf>
    <xf numFmtId="0" fontId="11" fillId="2" borderId="12" xfId="0" applyFont="1" applyFill="1" applyBorder="1" applyAlignment="1">
      <alignment horizontal="center" vertical="center"/>
    </xf>
    <xf numFmtId="0" fontId="10" fillId="7" borderId="33"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11" fillId="2" borderId="31" xfId="0" applyFont="1" applyFill="1" applyBorder="1" applyAlignment="1">
      <alignment horizontal="center"/>
    </xf>
    <xf numFmtId="0" fontId="10" fillId="2" borderId="31" xfId="0" applyFont="1" applyFill="1" applyBorder="1" applyAlignment="1">
      <alignment horizontal="center"/>
    </xf>
    <xf numFmtId="164" fontId="0" fillId="0" borderId="0" xfId="0" applyNumberFormat="1"/>
    <xf numFmtId="0" fontId="1" fillId="0" borderId="0" xfId="0" applyFont="1" applyAlignment="1">
      <alignment vertical="center"/>
    </xf>
    <xf numFmtId="3" fontId="19" fillId="4" borderId="14" xfId="0" applyNumberFormat="1" applyFont="1" applyFill="1" applyBorder="1" applyAlignment="1">
      <alignment horizontal="center" vertical="center" wrapText="1"/>
    </xf>
    <xf numFmtId="3" fontId="19" fillId="4" borderId="33" xfId="0" applyNumberFormat="1" applyFont="1" applyFill="1" applyBorder="1" applyAlignment="1">
      <alignment horizontal="center" vertical="center" wrapText="1"/>
    </xf>
    <xf numFmtId="3" fontId="19" fillId="0" borderId="33" xfId="0" applyNumberFormat="1" applyFont="1" applyFill="1" applyBorder="1" applyAlignment="1">
      <alignment horizontal="center" vertical="center" wrapText="1"/>
    </xf>
    <xf numFmtId="3" fontId="19" fillId="8" borderId="33" xfId="0" applyNumberFormat="1" applyFont="1" applyFill="1" applyBorder="1" applyAlignment="1">
      <alignment horizontal="center" vertical="center" wrapText="1"/>
    </xf>
    <xf numFmtId="3" fontId="19" fillId="4" borderId="18" xfId="0" applyNumberFormat="1" applyFont="1" applyFill="1" applyBorder="1" applyAlignment="1">
      <alignment horizontal="center" vertical="center" wrapText="1"/>
    </xf>
    <xf numFmtId="3" fontId="19" fillId="4" borderId="35" xfId="0" applyNumberFormat="1" applyFont="1" applyFill="1" applyBorder="1" applyAlignment="1">
      <alignment horizontal="center" vertical="center" wrapText="1"/>
    </xf>
    <xf numFmtId="3" fontId="19" fillId="0" borderId="35" xfId="0" applyNumberFormat="1" applyFont="1" applyFill="1" applyBorder="1" applyAlignment="1">
      <alignment horizontal="center" vertical="center" wrapText="1"/>
    </xf>
    <xf numFmtId="3" fontId="19" fillId="8" borderId="35" xfId="0" applyNumberFormat="1" applyFont="1" applyFill="1" applyBorder="1" applyAlignment="1">
      <alignment horizontal="center" vertical="center" wrapText="1"/>
    </xf>
    <xf numFmtId="3" fontId="10" fillId="0" borderId="33"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9" fillId="0" borderId="35" xfId="0" applyNumberFormat="1" applyFont="1" applyBorder="1" applyAlignment="1">
      <alignment horizontal="center" vertical="center"/>
    </xf>
    <xf numFmtId="0" fontId="17" fillId="0" borderId="4" xfId="0" applyFont="1" applyBorder="1" applyAlignment="1">
      <alignment horizontal="right" vertical="center" wrapText="1"/>
    </xf>
    <xf numFmtId="3" fontId="10" fillId="4" borderId="14" xfId="0" applyNumberFormat="1" applyFont="1" applyFill="1" applyBorder="1" applyAlignment="1">
      <alignment horizontal="center" vertical="center" wrapText="1"/>
    </xf>
    <xf numFmtId="3" fontId="10" fillId="4" borderId="15" xfId="0" applyNumberFormat="1" applyFont="1" applyFill="1" applyBorder="1" applyAlignment="1">
      <alignment horizontal="center" vertical="center" wrapText="1"/>
    </xf>
    <xf numFmtId="3" fontId="10" fillId="4" borderId="18" xfId="0" applyNumberFormat="1" applyFont="1" applyFill="1" applyBorder="1" applyAlignment="1">
      <alignment horizontal="center" vertical="center" wrapText="1"/>
    </xf>
    <xf numFmtId="3" fontId="10" fillId="4" borderId="4" xfId="0" applyNumberFormat="1" applyFont="1" applyFill="1" applyBorder="1" applyAlignment="1">
      <alignment horizontal="center" vertical="center" wrapText="1"/>
    </xf>
    <xf numFmtId="3" fontId="0" fillId="0" borderId="0" xfId="0" applyNumberFormat="1" applyFont="1" applyAlignment="1">
      <alignment horizontal="center" vertical="center"/>
    </xf>
    <xf numFmtId="3" fontId="21" fillId="4" borderId="14" xfId="0" applyNumberFormat="1" applyFont="1" applyFill="1" applyBorder="1" applyAlignment="1">
      <alignment horizontal="center" vertical="center" wrapText="1"/>
    </xf>
    <xf numFmtId="3" fontId="21" fillId="4" borderId="15" xfId="0" applyNumberFormat="1" applyFont="1" applyFill="1" applyBorder="1" applyAlignment="1">
      <alignment horizontal="center" vertical="center" wrapText="1"/>
    </xf>
    <xf numFmtId="3" fontId="21" fillId="4" borderId="18" xfId="0" applyNumberFormat="1" applyFont="1" applyFill="1" applyBorder="1" applyAlignment="1">
      <alignment horizontal="center" vertical="center" wrapText="1"/>
    </xf>
    <xf numFmtId="3" fontId="21" fillId="4" borderId="4" xfId="0" applyNumberFormat="1" applyFont="1" applyFill="1" applyBorder="1" applyAlignment="1">
      <alignment horizontal="center" vertical="center" wrapText="1"/>
    </xf>
    <xf numFmtId="3" fontId="21" fillId="0" borderId="35" xfId="0" applyNumberFormat="1" applyFont="1" applyBorder="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16" fillId="0" borderId="4" xfId="0" applyFont="1" applyBorder="1" applyAlignment="1">
      <alignment vertical="center" wrapText="1"/>
    </xf>
    <xf numFmtId="3" fontId="31" fillId="0" borderId="4" xfId="0" applyNumberFormat="1" applyFont="1" applyBorder="1" applyAlignment="1">
      <alignment horizontal="right" vertical="center"/>
    </xf>
    <xf numFmtId="0" fontId="0" fillId="0" borderId="0" xfId="0" applyBorder="1"/>
    <xf numFmtId="3" fontId="21" fillId="9" borderId="14" xfId="0" applyNumberFormat="1" applyFont="1" applyFill="1" applyBorder="1" applyAlignment="1">
      <alignment horizontal="center" vertical="center" wrapText="1"/>
    </xf>
    <xf numFmtId="3" fontId="21" fillId="9" borderId="33" xfId="0" applyNumberFormat="1" applyFont="1" applyFill="1" applyBorder="1" applyAlignment="1">
      <alignment horizontal="center" vertical="center" wrapText="1"/>
    </xf>
    <xf numFmtId="3" fontId="21" fillId="9" borderId="15" xfId="0" applyNumberFormat="1" applyFont="1" applyFill="1" applyBorder="1" applyAlignment="1">
      <alignment horizontal="center" vertical="center" wrapText="1"/>
    </xf>
    <xf numFmtId="3" fontId="21" fillId="10" borderId="35" xfId="0" applyNumberFormat="1" applyFont="1" applyFill="1" applyBorder="1" applyAlignment="1">
      <alignment horizontal="center" vertical="center"/>
    </xf>
    <xf numFmtId="3" fontId="21" fillId="10" borderId="15" xfId="0" applyNumberFormat="1" applyFont="1" applyFill="1" applyBorder="1" applyAlignment="1">
      <alignment horizontal="center" vertical="center" wrapText="1"/>
    </xf>
    <xf numFmtId="3" fontId="21" fillId="10" borderId="18" xfId="0" applyNumberFormat="1" applyFont="1" applyFill="1" applyBorder="1" applyAlignment="1">
      <alignment horizontal="center" vertical="center" wrapText="1"/>
    </xf>
    <xf numFmtId="3" fontId="21" fillId="10" borderId="35" xfId="0" applyNumberFormat="1" applyFont="1" applyFill="1" applyBorder="1" applyAlignment="1">
      <alignment horizontal="center" vertical="center" wrapText="1"/>
    </xf>
    <xf numFmtId="0" fontId="1" fillId="0" borderId="0" xfId="0" applyFont="1" applyFill="1" applyBorder="1" applyAlignment="1">
      <alignment horizontal="left"/>
    </xf>
    <xf numFmtId="0" fontId="1" fillId="0" borderId="0" xfId="0" quotePrefix="1" applyFont="1"/>
    <xf numFmtId="0" fontId="18" fillId="0" borderId="4" xfId="0" applyFont="1" applyBorder="1" applyAlignment="1">
      <alignment horizontal="center" vertical="center"/>
    </xf>
    <xf numFmtId="0" fontId="11" fillId="8" borderId="42"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16" fillId="0" borderId="4" xfId="0" applyFont="1" applyBorder="1" applyAlignment="1">
      <alignment horizontal="left" vertical="center"/>
    </xf>
    <xf numFmtId="10" fontId="18" fillId="0" borderId="4" xfId="0" applyNumberFormat="1" applyFont="1" applyBorder="1" applyAlignment="1">
      <alignment horizontal="center" vertical="center"/>
    </xf>
    <xf numFmtId="0" fontId="10" fillId="0" borderId="0" xfId="0" applyFont="1" applyBorder="1"/>
    <xf numFmtId="0" fontId="11" fillId="4" borderId="47" xfId="0" applyFont="1" applyFill="1" applyBorder="1" applyAlignment="1">
      <alignment horizontal="center" vertical="center" wrapText="1"/>
    </xf>
    <xf numFmtId="0" fontId="10" fillId="0" borderId="39" xfId="0" applyFont="1" applyBorder="1" applyAlignment="1">
      <alignment horizontal="center" vertical="center" wrapText="1"/>
    </xf>
    <xf numFmtId="0" fontId="0" fillId="0" borderId="39" xfId="0" applyFont="1" applyBorder="1" applyAlignment="1">
      <alignment horizontal="center" wrapText="1"/>
    </xf>
    <xf numFmtId="0" fontId="10" fillId="0" borderId="39"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34" fillId="0" borderId="39" xfId="0" applyFont="1" applyBorder="1" applyAlignment="1">
      <alignment horizontal="center" vertical="top" wrapText="1"/>
    </xf>
    <xf numFmtId="0" fontId="10" fillId="0" borderId="35" xfId="0" applyFont="1" applyBorder="1" applyAlignment="1">
      <alignment horizontal="center" vertical="center" wrapText="1"/>
    </xf>
    <xf numFmtId="0" fontId="0" fillId="0" borderId="35" xfId="0" applyFont="1" applyBorder="1" applyAlignment="1">
      <alignment horizontal="center" wrapText="1"/>
    </xf>
    <xf numFmtId="0" fontId="10" fillId="0" borderId="3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34" fillId="0" borderId="35" xfId="0" applyFont="1" applyBorder="1" applyAlignment="1">
      <alignment horizontal="center" vertical="top" wrapText="1"/>
    </xf>
    <xf numFmtId="0" fontId="11" fillId="4" borderId="39" xfId="0" applyFont="1" applyFill="1" applyBorder="1" applyAlignment="1">
      <alignment horizontal="center" vertical="center" wrapText="1"/>
    </xf>
    <xf numFmtId="0" fontId="10" fillId="0" borderId="39" xfId="0" applyFont="1" applyBorder="1" applyAlignment="1">
      <alignment horizontal="center" wrapText="1"/>
    </xf>
    <xf numFmtId="0" fontId="10" fillId="0" borderId="4" xfId="0" applyFont="1" applyBorder="1" applyAlignment="1">
      <alignment horizontal="center" vertical="center" wrapText="1"/>
    </xf>
    <xf numFmtId="0" fontId="0" fillId="0" borderId="4" xfId="0" applyFont="1" applyBorder="1" applyAlignment="1">
      <alignment horizontal="center" wrapText="1"/>
    </xf>
    <xf numFmtId="0" fontId="0" fillId="0" borderId="4" xfId="0" applyFont="1" applyFill="1" applyBorder="1" applyAlignment="1">
      <alignment horizontal="center" vertical="center" wrapText="1"/>
    </xf>
    <xf numFmtId="0" fontId="34" fillId="0" borderId="4" xfId="0" applyFont="1" applyBorder="1" applyAlignment="1">
      <alignment horizontal="center" vertical="top" wrapText="1"/>
    </xf>
    <xf numFmtId="0" fontId="10" fillId="0" borderId="4" xfId="0" applyFont="1" applyFill="1" applyBorder="1" applyAlignment="1">
      <alignment horizontal="center" vertical="center" wrapText="1"/>
    </xf>
    <xf numFmtId="0" fontId="10" fillId="0" borderId="4" xfId="0" applyFont="1" applyBorder="1" applyAlignment="1">
      <alignment horizontal="center" wrapText="1"/>
    </xf>
    <xf numFmtId="0" fontId="10" fillId="0" borderId="37" xfId="0" applyFont="1" applyBorder="1" applyAlignment="1">
      <alignment horizontal="center" vertical="center" wrapText="1"/>
    </xf>
    <xf numFmtId="0" fontId="0" fillId="0" borderId="37" xfId="0" applyFont="1" applyBorder="1" applyAlignment="1">
      <alignment horizontal="center" wrapText="1"/>
    </xf>
    <xf numFmtId="0" fontId="10" fillId="0" borderId="3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4" fillId="0" borderId="37" xfId="0" applyFont="1" applyBorder="1" applyAlignment="1">
      <alignment horizontal="center" vertical="top" wrapText="1"/>
    </xf>
    <xf numFmtId="0" fontId="10" fillId="0" borderId="37" xfId="0" applyFont="1" applyBorder="1" applyAlignment="1">
      <alignment horizontal="center" wrapText="1"/>
    </xf>
    <xf numFmtId="0" fontId="0" fillId="0" borderId="0" xfId="0" applyFill="1" applyBorder="1"/>
    <xf numFmtId="3" fontId="1" fillId="5" borderId="49" xfId="0" applyNumberFormat="1" applyFont="1" applyFill="1" applyBorder="1" applyAlignment="1">
      <alignment horizontal="center" vertical="center"/>
    </xf>
    <xf numFmtId="3" fontId="1" fillId="0" borderId="50" xfId="0" applyNumberFormat="1" applyFont="1" applyBorder="1" applyAlignment="1">
      <alignment horizontal="center" vertical="center"/>
    </xf>
    <xf numFmtId="3" fontId="1" fillId="0" borderId="51" xfId="0" applyNumberFormat="1" applyFont="1" applyBorder="1" applyAlignment="1">
      <alignment horizontal="center" vertical="center"/>
    </xf>
    <xf numFmtId="3" fontId="1" fillId="5" borderId="50" xfId="0" applyNumberFormat="1" applyFont="1" applyFill="1" applyBorder="1" applyAlignment="1">
      <alignment horizontal="center" vertical="center"/>
    </xf>
    <xf numFmtId="0" fontId="11" fillId="2" borderId="52" xfId="0" applyFont="1" applyFill="1" applyBorder="1" applyAlignment="1">
      <alignment horizontal="center" vertical="center"/>
    </xf>
    <xf numFmtId="0" fontId="0" fillId="6" borderId="39" xfId="0" applyFill="1" applyBorder="1" applyAlignment="1">
      <alignment horizontal="center" vertical="center"/>
    </xf>
    <xf numFmtId="3" fontId="0" fillId="0" borderId="53" xfId="0" applyNumberFormat="1" applyFont="1" applyBorder="1" applyAlignment="1">
      <alignment horizontal="center" vertical="center"/>
    </xf>
    <xf numFmtId="3" fontId="0" fillId="0" borderId="54" xfId="0" applyNumberFormat="1" applyFont="1" applyBorder="1" applyAlignment="1">
      <alignment horizontal="center" vertical="center"/>
    </xf>
    <xf numFmtId="3" fontId="0" fillId="0" borderId="55" xfId="0" applyNumberFormat="1" applyFont="1" applyBorder="1" applyAlignment="1">
      <alignment horizontal="center" vertical="center"/>
    </xf>
    <xf numFmtId="0" fontId="11" fillId="2" borderId="44" xfId="0" applyFont="1" applyFill="1" applyBorder="1" applyAlignment="1">
      <alignment horizontal="center" vertical="center"/>
    </xf>
    <xf numFmtId="0" fontId="11" fillId="2" borderId="44" xfId="0" applyFont="1" applyFill="1" applyBorder="1" applyAlignment="1">
      <alignment horizontal="center"/>
    </xf>
    <xf numFmtId="3" fontId="23" fillId="4" borderId="17" xfId="0" applyNumberFormat="1" applyFont="1" applyFill="1" applyBorder="1" applyAlignment="1">
      <alignment horizontal="right" vertical="center" wrapText="1"/>
    </xf>
    <xf numFmtId="16" fontId="9" fillId="2" borderId="56" xfId="0" applyNumberFormat="1" applyFont="1" applyFill="1" applyBorder="1" applyAlignment="1">
      <alignment horizontal="left" vertical="center" wrapText="1"/>
    </xf>
    <xf numFmtId="16" fontId="9" fillId="2" borderId="30" xfId="0" applyNumberFormat="1" applyFont="1" applyFill="1" applyBorder="1" applyAlignment="1">
      <alignment horizontal="left" vertical="center" wrapText="1"/>
    </xf>
    <xf numFmtId="3" fontId="0" fillId="0" borderId="33" xfId="0" applyNumberFormat="1" applyFont="1" applyBorder="1" applyAlignment="1">
      <alignment horizontal="center" vertical="center"/>
    </xf>
    <xf numFmtId="3" fontId="0" fillId="0" borderId="35" xfId="0" applyNumberFormat="1" applyFont="1" applyBorder="1" applyAlignment="1">
      <alignment horizontal="center" vertical="center"/>
    </xf>
    <xf numFmtId="3" fontId="0" fillId="0" borderId="35" xfId="0" applyNumberFormat="1" applyBorder="1" applyAlignment="1">
      <alignment horizontal="center" vertical="center"/>
    </xf>
    <xf numFmtId="0" fontId="0" fillId="0" borderId="48" xfId="0" applyBorder="1" applyAlignment="1">
      <alignment horizontal="center" vertical="center"/>
    </xf>
    <xf numFmtId="3" fontId="0" fillId="0" borderId="3" xfId="0" applyNumberFormat="1" applyBorder="1" applyAlignment="1">
      <alignment horizontal="center" vertical="center"/>
    </xf>
    <xf numFmtId="16" fontId="9" fillId="2" borderId="57" xfId="0" applyNumberFormat="1" applyFont="1" applyFill="1" applyBorder="1" applyAlignment="1">
      <alignment horizontal="left" vertical="center" wrapText="1"/>
    </xf>
    <xf numFmtId="16" fontId="5" fillId="4" borderId="17" xfId="0" applyNumberFormat="1" applyFont="1" applyFill="1" applyBorder="1" applyAlignment="1">
      <alignment horizontal="left" vertical="center" wrapText="1"/>
    </xf>
    <xf numFmtId="16" fontId="6" fillId="4" borderId="17" xfId="0" applyNumberFormat="1" applyFont="1" applyFill="1" applyBorder="1" applyAlignment="1">
      <alignment horizontal="right" vertical="center" wrapText="1"/>
    </xf>
    <xf numFmtId="3" fontId="0" fillId="0" borderId="58" xfId="0" applyNumberFormat="1" applyBorder="1" applyAlignment="1">
      <alignment horizontal="center" vertical="center"/>
    </xf>
    <xf numFmtId="16" fontId="7" fillId="5" borderId="59" xfId="0" applyNumberFormat="1" applyFont="1" applyFill="1" applyBorder="1" applyAlignment="1">
      <alignment horizontal="left" vertical="center" wrapText="1"/>
    </xf>
    <xf numFmtId="3" fontId="0" fillId="4" borderId="35" xfId="0" applyNumberFormat="1" applyFill="1" applyBorder="1" applyAlignment="1">
      <alignment horizontal="center" vertical="center"/>
    </xf>
    <xf numFmtId="16" fontId="3" fillId="2" borderId="60" xfId="0" applyNumberFormat="1" applyFont="1" applyFill="1" applyBorder="1" applyAlignment="1">
      <alignment horizontal="left" vertical="center" wrapText="1"/>
    </xf>
    <xf numFmtId="0" fontId="2" fillId="0" borderId="17" xfId="0" applyFont="1" applyBorder="1" applyAlignment="1">
      <alignment horizontal="right"/>
    </xf>
    <xf numFmtId="16" fontId="12" fillId="5" borderId="32" xfId="0" applyNumberFormat="1" applyFont="1" applyFill="1" applyBorder="1" applyAlignment="1">
      <alignment horizontal="left" vertical="center" wrapText="1"/>
    </xf>
    <xf numFmtId="0" fontId="11" fillId="5" borderId="36" xfId="0" applyFont="1" applyFill="1" applyBorder="1" applyAlignment="1">
      <alignment horizontal="center" vertical="center" wrapText="1"/>
    </xf>
    <xf numFmtId="0" fontId="10" fillId="5" borderId="37" xfId="0" applyFont="1" applyFill="1" applyBorder="1" applyAlignment="1">
      <alignment horizontal="center" vertical="center" wrapText="1"/>
    </xf>
    <xf numFmtId="16" fontId="9" fillId="5" borderId="11" xfId="0" applyNumberFormat="1" applyFont="1" applyFill="1" applyBorder="1" applyAlignment="1">
      <alignment horizontal="left" vertical="center" wrapText="1"/>
    </xf>
    <xf numFmtId="0" fontId="0" fillId="5" borderId="0" xfId="0" applyFill="1" applyAlignment="1">
      <alignment horizontal="center" vertical="center"/>
    </xf>
    <xf numFmtId="3" fontId="0" fillId="5" borderId="0" xfId="0" applyNumberFormat="1" applyFill="1" applyAlignment="1">
      <alignment horizontal="center" vertical="center"/>
    </xf>
    <xf numFmtId="0" fontId="0" fillId="5" borderId="39" xfId="0" applyFill="1" applyBorder="1" applyAlignment="1">
      <alignment horizontal="center" vertical="center"/>
    </xf>
    <xf numFmtId="3" fontId="20" fillId="5" borderId="4" xfId="0" applyNumberFormat="1" applyFont="1" applyFill="1" applyBorder="1" applyAlignment="1">
      <alignment horizontal="center" vertical="center" wrapText="1"/>
    </xf>
    <xf numFmtId="3" fontId="0" fillId="5" borderId="39" xfId="0" applyNumberFormat="1" applyFill="1" applyBorder="1" applyAlignment="1">
      <alignment horizontal="center" vertical="center"/>
    </xf>
    <xf numFmtId="16" fontId="9" fillId="5" borderId="57" xfId="0" applyNumberFormat="1" applyFont="1" applyFill="1" applyBorder="1" applyAlignment="1">
      <alignment horizontal="left" vertical="center" wrapText="1"/>
    </xf>
    <xf numFmtId="16" fontId="9" fillId="5" borderId="56" xfId="0" applyNumberFormat="1" applyFont="1" applyFill="1" applyBorder="1" applyAlignment="1">
      <alignment horizontal="left" vertical="center" wrapText="1"/>
    </xf>
    <xf numFmtId="0" fontId="10" fillId="4" borderId="36"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0" fillId="0" borderId="15" xfId="0" applyFont="1" applyBorder="1" applyAlignment="1">
      <alignment horizontal="center" wrapText="1"/>
    </xf>
    <xf numFmtId="0" fontId="10" fillId="0" borderId="15"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5" xfId="0" applyFont="1" applyFill="1" applyBorder="1" applyAlignment="1">
      <alignment horizontal="center" vertical="center" wrapText="1"/>
    </xf>
    <xf numFmtId="0" fontId="10" fillId="0" borderId="15" xfId="0" applyFont="1" applyBorder="1" applyAlignment="1">
      <alignment horizontal="center" vertical="center" wrapText="1"/>
    </xf>
    <xf numFmtId="0" fontId="0" fillId="0" borderId="4" xfId="0" applyFont="1" applyBorder="1" applyAlignment="1">
      <alignment horizontal="center" vertical="center" wrapText="1"/>
    </xf>
    <xf numFmtId="0" fontId="27" fillId="0" borderId="15" xfId="0" applyFont="1" applyBorder="1" applyAlignment="1">
      <alignment horizontal="center" vertical="top" wrapText="1"/>
    </xf>
    <xf numFmtId="0" fontId="0" fillId="0" borderId="15" xfId="0" applyFont="1" applyBorder="1" applyAlignment="1">
      <alignment horizontal="center" vertical="top" wrapText="1"/>
    </xf>
    <xf numFmtId="0" fontId="28" fillId="0" borderId="15" xfId="0" applyFont="1" applyBorder="1" applyAlignment="1">
      <alignment horizontal="center" vertical="center" wrapText="1"/>
    </xf>
    <xf numFmtId="0" fontId="10" fillId="0" borderId="15" xfId="0" applyFont="1" applyBorder="1" applyAlignment="1">
      <alignment horizontal="center" wrapText="1"/>
    </xf>
    <xf numFmtId="0" fontId="27" fillId="0" borderId="4" xfId="0" applyFont="1" applyBorder="1" applyAlignment="1">
      <alignment horizontal="center" vertical="top" wrapText="1"/>
    </xf>
    <xf numFmtId="0" fontId="0" fillId="0" borderId="4" xfId="0" applyFont="1" applyBorder="1" applyAlignment="1">
      <alignment horizontal="center" vertical="top" wrapText="1"/>
    </xf>
    <xf numFmtId="0" fontId="28" fillId="0" borderId="4" xfId="0" applyFont="1" applyBorder="1" applyAlignment="1">
      <alignment horizontal="center" vertical="center" wrapText="1"/>
    </xf>
    <xf numFmtId="16" fontId="9" fillId="2" borderId="11" xfId="0" applyNumberFormat="1" applyFont="1" applyFill="1" applyBorder="1" applyAlignment="1">
      <alignment horizontal="center" vertical="center" wrapText="1"/>
    </xf>
    <xf numFmtId="16" fontId="12" fillId="4" borderId="32" xfId="0" applyNumberFormat="1" applyFont="1" applyFill="1" applyBorder="1" applyAlignment="1">
      <alignment horizontal="center" vertical="center" wrapText="1"/>
    </xf>
    <xf numFmtId="16" fontId="13" fillId="4" borderId="32" xfId="0" applyNumberFormat="1" applyFont="1" applyFill="1" applyBorder="1" applyAlignment="1">
      <alignment horizontal="center" vertical="center" wrapText="1"/>
    </xf>
    <xf numFmtId="16" fontId="13" fillId="4" borderId="28" xfId="0" applyNumberFormat="1" applyFont="1" applyFill="1" applyBorder="1" applyAlignment="1">
      <alignment horizontal="center" vertical="center" wrapText="1"/>
    </xf>
    <xf numFmtId="3" fontId="23" fillId="4" borderId="17" xfId="0" applyNumberFormat="1" applyFont="1" applyFill="1" applyBorder="1" applyAlignment="1">
      <alignment horizontal="center" vertical="center" wrapText="1"/>
    </xf>
    <xf numFmtId="16" fontId="12" fillId="4" borderId="17" xfId="0" applyNumberFormat="1" applyFont="1" applyFill="1" applyBorder="1" applyAlignment="1">
      <alignment horizontal="center" vertical="center" wrapText="1"/>
    </xf>
    <xf numFmtId="16" fontId="12" fillId="4" borderId="28" xfId="0" applyNumberFormat="1" applyFont="1" applyFill="1" applyBorder="1" applyAlignment="1">
      <alignment horizontal="center" vertical="center" wrapText="1"/>
    </xf>
    <xf numFmtId="16" fontId="25" fillId="4" borderId="32" xfId="0" applyNumberFormat="1" applyFont="1" applyFill="1" applyBorder="1" applyAlignment="1">
      <alignment horizontal="center" vertical="center" wrapText="1"/>
    </xf>
    <xf numFmtId="16" fontId="26" fillId="4" borderId="32" xfId="0" applyNumberFormat="1" applyFont="1" applyFill="1" applyBorder="1" applyAlignment="1">
      <alignment horizontal="center" vertical="center" wrapText="1"/>
    </xf>
    <xf numFmtId="16" fontId="26" fillId="4" borderId="28" xfId="0" applyNumberFormat="1" applyFont="1" applyFill="1" applyBorder="1" applyAlignment="1">
      <alignment horizontal="center" vertical="center" wrapText="1"/>
    </xf>
    <xf numFmtId="3" fontId="26" fillId="4" borderId="17" xfId="0" applyNumberFormat="1" applyFont="1" applyFill="1" applyBorder="1" applyAlignment="1">
      <alignment horizontal="center" vertical="center" wrapText="1"/>
    </xf>
    <xf numFmtId="3" fontId="10" fillId="4" borderId="17" xfId="0" applyNumberFormat="1" applyFont="1" applyFill="1" applyBorder="1" applyAlignment="1">
      <alignment horizontal="center" vertical="center" wrapText="1"/>
    </xf>
    <xf numFmtId="16" fontId="25" fillId="4" borderId="28" xfId="0" applyNumberFormat="1" applyFont="1" applyFill="1" applyBorder="1" applyAlignment="1">
      <alignment horizontal="center" vertical="center" wrapText="1"/>
    </xf>
    <xf numFmtId="16" fontId="12" fillId="10" borderId="32" xfId="0" applyNumberFormat="1" applyFont="1" applyFill="1" applyBorder="1" applyAlignment="1">
      <alignment horizontal="center" vertical="center" wrapText="1"/>
    </xf>
    <xf numFmtId="16" fontId="13" fillId="4" borderId="17" xfId="0" applyNumberFormat="1" applyFont="1" applyFill="1" applyBorder="1" applyAlignment="1">
      <alignment horizontal="center" vertical="center" wrapText="1"/>
    </xf>
    <xf numFmtId="3" fontId="10" fillId="10" borderId="28" xfId="0" applyNumberFormat="1" applyFont="1" applyFill="1" applyBorder="1" applyAlignment="1">
      <alignment horizontal="center" vertical="center" wrapText="1"/>
    </xf>
    <xf numFmtId="16" fontId="25" fillId="10" borderId="28" xfId="0" applyNumberFormat="1" applyFont="1" applyFill="1" applyBorder="1" applyAlignment="1">
      <alignment horizontal="center" vertical="center" wrapText="1"/>
    </xf>
    <xf numFmtId="16" fontId="9" fillId="8" borderId="11" xfId="0" applyNumberFormat="1" applyFont="1" applyFill="1" applyBorder="1" applyAlignment="1">
      <alignment horizontal="center" vertical="center" wrapText="1"/>
    </xf>
    <xf numFmtId="0" fontId="0" fillId="8" borderId="43" xfId="0" applyFont="1" applyFill="1" applyBorder="1" applyAlignment="1">
      <alignment horizontal="center" wrapText="1"/>
    </xf>
    <xf numFmtId="0" fontId="0" fillId="8" borderId="44" xfId="0" applyFont="1" applyFill="1" applyBorder="1" applyAlignment="1">
      <alignment horizontal="center" wrapText="1"/>
    </xf>
    <xf numFmtId="0" fontId="0" fillId="8" borderId="44" xfId="0" applyFont="1" applyFill="1" applyBorder="1" applyAlignment="1">
      <alignment horizontal="center" vertical="center" wrapText="1"/>
    </xf>
    <xf numFmtId="0" fontId="11" fillId="8" borderId="43" xfId="0" applyFont="1" applyFill="1" applyBorder="1" applyAlignment="1">
      <alignment horizontal="center" vertical="center" wrapText="1"/>
    </xf>
    <xf numFmtId="16" fontId="12" fillId="4" borderId="13" xfId="0" applyNumberFormat="1" applyFont="1" applyFill="1" applyBorder="1" applyAlignment="1">
      <alignment horizontal="center" vertical="center" wrapText="1"/>
    </xf>
    <xf numFmtId="0" fontId="10" fillId="0" borderId="45" xfId="0" applyFont="1" applyBorder="1" applyAlignment="1">
      <alignment horizontal="center" wrapText="1"/>
    </xf>
    <xf numFmtId="0" fontId="0" fillId="0" borderId="36"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0" fillId="0" borderId="46" xfId="0" applyFont="1" applyBorder="1" applyAlignment="1">
      <alignment horizontal="center" wrapText="1"/>
    </xf>
    <xf numFmtId="0" fontId="10" fillId="4" borderId="46" xfId="0" applyFont="1" applyFill="1" applyBorder="1" applyAlignment="1">
      <alignment horizontal="center" vertical="center" wrapText="1"/>
    </xf>
    <xf numFmtId="0" fontId="11" fillId="0" borderId="41" xfId="0" applyFont="1" applyBorder="1" applyAlignment="1">
      <alignment horizontal="center"/>
    </xf>
    <xf numFmtId="0" fontId="10" fillId="0" borderId="35" xfId="0" applyFont="1" applyBorder="1" applyAlignment="1">
      <alignment horizontal="center" wrapText="1"/>
    </xf>
    <xf numFmtId="0" fontId="11" fillId="4" borderId="10" xfId="0" applyFont="1" applyFill="1" applyBorder="1" applyAlignment="1">
      <alignment horizontal="center" vertical="center" wrapText="1"/>
    </xf>
    <xf numFmtId="0" fontId="11" fillId="8" borderId="40" xfId="0" applyFont="1" applyFill="1" applyBorder="1" applyAlignment="1">
      <alignment horizontal="center" vertical="center" wrapText="1"/>
    </xf>
    <xf numFmtId="0" fontId="0" fillId="8" borderId="40" xfId="0" applyFont="1" applyFill="1" applyBorder="1" applyAlignment="1">
      <alignment horizontal="center" wrapText="1"/>
    </xf>
    <xf numFmtId="16" fontId="9" fillId="8" borderId="11" xfId="0" applyNumberFormat="1" applyFont="1" applyFill="1" applyBorder="1" applyAlignment="1">
      <alignment horizontal="left" vertical="center" wrapText="1"/>
    </xf>
    <xf numFmtId="0" fontId="11" fillId="4" borderId="30"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62" xfId="0" applyFont="1" applyFill="1" applyBorder="1" applyAlignment="1">
      <alignment horizontal="center" vertical="center" wrapText="1"/>
    </xf>
    <xf numFmtId="0" fontId="0" fillId="0" borderId="4" xfId="0" applyFont="1" applyBorder="1" applyAlignment="1">
      <alignment vertical="center" wrapText="1"/>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0" fillId="0" borderId="0" xfId="0" applyFont="1"/>
    <xf numFmtId="0" fontId="10" fillId="3" borderId="63"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10" fillId="3" borderId="64" xfId="0" applyFont="1" applyFill="1" applyBorder="1" applyAlignment="1">
      <alignment horizontal="center" vertical="center"/>
    </xf>
    <xf numFmtId="2" fontId="10" fillId="3" borderId="64" xfId="0" applyNumberFormat="1" applyFont="1" applyFill="1" applyBorder="1" applyAlignment="1">
      <alignment horizontal="center" vertical="center" wrapText="1"/>
    </xf>
    <xf numFmtId="0" fontId="10" fillId="3" borderId="65" xfId="0" applyFont="1" applyFill="1" applyBorder="1" applyAlignment="1">
      <alignment horizontal="center" vertical="center"/>
    </xf>
    <xf numFmtId="0" fontId="11" fillId="4" borderId="16" xfId="0" applyFont="1" applyFill="1" applyBorder="1" applyAlignment="1">
      <alignment horizontal="center" vertical="center" wrapText="1"/>
    </xf>
    <xf numFmtId="0" fontId="0" fillId="0" borderId="4" xfId="0" applyBorder="1" applyAlignment="1">
      <alignment horizontal="center"/>
    </xf>
    <xf numFmtId="10" fontId="0" fillId="0" borderId="4" xfId="0" applyNumberFormat="1" applyBorder="1" applyAlignment="1">
      <alignment horizontal="center"/>
    </xf>
    <xf numFmtId="0" fontId="0" fillId="0" borderId="4" xfId="0" applyBorder="1" applyAlignment="1">
      <alignment horizontal="center"/>
    </xf>
    <xf numFmtId="10" fontId="0" fillId="0" borderId="4" xfId="0" applyNumberFormat="1" applyBorder="1" applyAlignment="1">
      <alignment horizontal="center"/>
    </xf>
    <xf numFmtId="0" fontId="11" fillId="4" borderId="67" xfId="0" applyFont="1" applyFill="1" applyBorder="1" applyAlignment="1">
      <alignment horizontal="center" vertical="center" wrapText="1"/>
    </xf>
    <xf numFmtId="0" fontId="11" fillId="4" borderId="6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69" xfId="0" applyFont="1" applyFill="1" applyBorder="1" applyAlignment="1">
      <alignment horizontal="center" vertical="center" wrapText="1"/>
    </xf>
    <xf numFmtId="0" fontId="0" fillId="0" borderId="4" xfId="0" applyBorder="1" applyAlignment="1">
      <alignment horizontal="center"/>
    </xf>
    <xf numFmtId="10" fontId="0" fillId="0" borderId="4" xfId="0" applyNumberFormat="1" applyBorder="1" applyAlignment="1">
      <alignment horizontal="center"/>
    </xf>
    <xf numFmtId="16" fontId="35" fillId="8" borderId="11" xfId="0" applyNumberFormat="1" applyFont="1" applyFill="1" applyBorder="1" applyAlignment="1">
      <alignment horizontal="left" vertical="center" wrapText="1"/>
    </xf>
    <xf numFmtId="0" fontId="35" fillId="8" borderId="42" xfId="0" applyFont="1" applyFill="1" applyBorder="1" applyAlignment="1">
      <alignment horizontal="center" vertical="center" wrapText="1"/>
    </xf>
    <xf numFmtId="0" fontId="37" fillId="8" borderId="44" xfId="0" applyFont="1" applyFill="1" applyBorder="1" applyAlignment="1">
      <alignment horizontal="center" vertical="center" wrapText="1"/>
    </xf>
    <xf numFmtId="0" fontId="0" fillId="0" borderId="4" xfId="0" applyBorder="1" applyAlignment="1">
      <alignment horizontal="center"/>
    </xf>
    <xf numFmtId="10" fontId="0" fillId="0" borderId="4" xfId="0" applyNumberFormat="1" applyBorder="1" applyAlignment="1">
      <alignment horizontal="center"/>
    </xf>
    <xf numFmtId="3" fontId="10" fillId="0" borderId="15" xfId="0" applyNumberFormat="1" applyFont="1" applyFill="1" applyBorder="1" applyAlignment="1">
      <alignment horizontal="center" vertical="center" wrapText="1"/>
    </xf>
    <xf numFmtId="3" fontId="10" fillId="0" borderId="15" xfId="0" applyNumberFormat="1" applyFont="1" applyBorder="1" applyAlignment="1">
      <alignment horizontal="center" wrapText="1"/>
    </xf>
    <xf numFmtId="3" fontId="10" fillId="0" borderId="4" xfId="0" applyNumberFormat="1" applyFont="1" applyBorder="1" applyAlignment="1">
      <alignment horizontal="center"/>
    </xf>
    <xf numFmtId="3" fontId="38" fillId="0" borderId="15" xfId="0" applyNumberFormat="1" applyFont="1" applyBorder="1" applyAlignment="1">
      <alignment horizontal="center" vertical="center" wrapText="1"/>
    </xf>
    <xf numFmtId="3" fontId="10" fillId="0" borderId="15" xfId="0" applyNumberFormat="1" applyFont="1" applyBorder="1" applyAlignment="1">
      <alignment horizontal="center" vertical="top" wrapText="1"/>
    </xf>
    <xf numFmtId="3" fontId="0" fillId="0" borderId="15" xfId="0" applyNumberFormat="1" applyFont="1" applyBorder="1" applyAlignment="1">
      <alignment horizontal="center" wrapText="1"/>
    </xf>
    <xf numFmtId="3" fontId="11" fillId="4" borderId="67" xfId="0" applyNumberFormat="1"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3" fontId="10" fillId="0" borderId="4" xfId="0" applyNumberFormat="1" applyFont="1" applyBorder="1" applyAlignment="1">
      <alignment horizontal="center" wrapText="1"/>
    </xf>
    <xf numFmtId="3" fontId="38" fillId="0" borderId="4" xfId="0" applyNumberFormat="1" applyFont="1" applyBorder="1" applyAlignment="1">
      <alignment horizontal="center" vertical="center" wrapText="1"/>
    </xf>
    <xf numFmtId="3" fontId="10" fillId="0" borderId="4" xfId="0" applyNumberFormat="1" applyFont="1" applyBorder="1" applyAlignment="1">
      <alignment horizontal="center" vertical="top" wrapText="1"/>
    </xf>
    <xf numFmtId="3" fontId="0" fillId="0" borderId="4" xfId="0" applyNumberFormat="1" applyFont="1" applyBorder="1" applyAlignment="1">
      <alignment horizontal="center" wrapText="1"/>
    </xf>
    <xf numFmtId="0" fontId="0" fillId="0" borderId="4" xfId="0" applyBorder="1" applyAlignment="1">
      <alignment horizontal="center"/>
    </xf>
    <xf numFmtId="10" fontId="0" fillId="0" borderId="4" xfId="0" applyNumberFormat="1" applyBorder="1" applyAlignment="1">
      <alignment horizontal="center"/>
    </xf>
    <xf numFmtId="0" fontId="10" fillId="4" borderId="18" xfId="0" applyFont="1" applyFill="1" applyBorder="1" applyAlignment="1">
      <alignment horizontal="center" wrapText="1"/>
    </xf>
    <xf numFmtId="0" fontId="10" fillId="0" borderId="4" xfId="0" applyFont="1" applyFill="1" applyBorder="1" applyAlignment="1">
      <alignment horizontal="center" wrapText="1"/>
    </xf>
    <xf numFmtId="0" fontId="0" fillId="0" borderId="4" xfId="0" applyBorder="1" applyAlignment="1">
      <alignment horizontal="center"/>
    </xf>
    <xf numFmtId="10" fontId="0" fillId="0" borderId="4" xfId="0" applyNumberFormat="1" applyBorder="1" applyAlignment="1">
      <alignment horizontal="center"/>
    </xf>
    <xf numFmtId="16" fontId="39" fillId="4" borderId="17" xfId="0" applyNumberFormat="1" applyFont="1" applyFill="1" applyBorder="1" applyAlignment="1">
      <alignment horizontal="left" vertical="center" wrapText="1"/>
    </xf>
    <xf numFmtId="0" fontId="0" fillId="0" borderId="4" xfId="0" applyBorder="1" applyAlignment="1">
      <alignment vertical="center" wrapText="1"/>
    </xf>
    <xf numFmtId="0" fontId="0" fillId="6" borderId="4" xfId="0" applyFont="1" applyFill="1" applyBorder="1" applyAlignment="1">
      <alignment vertical="center" wrapText="1"/>
    </xf>
    <xf numFmtId="3" fontId="0" fillId="0" borderId="4" xfId="0" applyNumberFormat="1" applyBorder="1" applyAlignment="1">
      <alignment horizontal="center"/>
    </xf>
    <xf numFmtId="0" fontId="0" fillId="0" borderId="4" xfId="0" applyBorder="1" applyAlignment="1">
      <alignment horizontal="center"/>
    </xf>
    <xf numFmtId="10" fontId="0" fillId="0" borderId="4" xfId="0" applyNumberFormat="1" applyBorder="1" applyAlignment="1">
      <alignment horizontal="center"/>
    </xf>
    <xf numFmtId="0" fontId="0" fillId="0" borderId="39" xfId="0" applyBorder="1" applyAlignment="1">
      <alignment horizontal="center" vertical="center"/>
    </xf>
    <xf numFmtId="0" fontId="0" fillId="0" borderId="35" xfId="0" applyBorder="1" applyAlignment="1">
      <alignment horizontal="center" vertical="center"/>
    </xf>
    <xf numFmtId="0" fontId="36" fillId="8" borderId="44" xfId="0" applyFont="1" applyFill="1" applyBorder="1" applyAlignment="1">
      <alignment horizontal="center" vertical="center" wrapText="1"/>
    </xf>
    <xf numFmtId="0" fontId="36" fillId="8" borderId="44" xfId="0" applyFont="1" applyFill="1" applyBorder="1" applyAlignment="1">
      <alignment horizontal="center" wrapText="1"/>
    </xf>
    <xf numFmtId="0" fontId="36" fillId="8" borderId="43" xfId="0" applyFont="1" applyFill="1" applyBorder="1" applyAlignment="1">
      <alignment horizontal="center" wrapText="1"/>
    </xf>
    <xf numFmtId="0" fontId="10" fillId="0" borderId="4" xfId="0" applyFont="1" applyBorder="1" applyAlignment="1">
      <alignment horizontal="center"/>
    </xf>
    <xf numFmtId="0" fontId="38" fillId="0" borderId="15" xfId="0" applyFont="1" applyBorder="1" applyAlignment="1">
      <alignment horizontal="center" vertical="center" wrapText="1"/>
    </xf>
    <xf numFmtId="0" fontId="10" fillId="0" borderId="15" xfId="0" applyFont="1" applyBorder="1" applyAlignment="1">
      <alignment horizontal="center" vertical="top" wrapText="1"/>
    </xf>
    <xf numFmtId="0" fontId="38" fillId="0" borderId="4" xfId="0" applyFont="1" applyBorder="1" applyAlignment="1">
      <alignment horizontal="center" vertical="center" wrapText="1"/>
    </xf>
    <xf numFmtId="0" fontId="10" fillId="0" borderId="4" xfId="0" applyFont="1" applyBorder="1" applyAlignment="1">
      <alignment horizontal="center" vertical="top" wrapText="1"/>
    </xf>
    <xf numFmtId="0" fontId="10" fillId="0" borderId="4" xfId="0" applyFont="1" applyBorder="1" applyAlignment="1">
      <alignment horizontal="center" vertical="center"/>
    </xf>
    <xf numFmtId="0" fontId="0" fillId="0" borderId="0" xfId="0" applyAlignment="1">
      <alignment horizontal="center" vertical="center" wrapText="1"/>
    </xf>
    <xf numFmtId="0" fontId="0" fillId="0" borderId="41" xfId="0" applyFont="1" applyBorder="1" applyAlignment="1">
      <alignment horizontal="center" vertical="top" wrapText="1"/>
    </xf>
    <xf numFmtId="0" fontId="0" fillId="0" borderId="4" xfId="0" applyFont="1" applyBorder="1" applyAlignment="1">
      <alignment horizontal="center"/>
    </xf>
    <xf numFmtId="0" fontId="27" fillId="0" borderId="41" xfId="0" applyFont="1" applyBorder="1" applyAlignment="1">
      <alignment horizontal="center" vertical="top" wrapText="1"/>
    </xf>
    <xf numFmtId="0" fontId="0" fillId="0" borderId="41" xfId="0" applyFont="1" applyBorder="1" applyAlignment="1">
      <alignment horizontal="center" wrapText="1"/>
    </xf>
    <xf numFmtId="0" fontId="0" fillId="0" borderId="41" xfId="0" applyFont="1" applyFill="1" applyBorder="1" applyAlignment="1">
      <alignment horizontal="center" vertical="center" wrapText="1"/>
    </xf>
    <xf numFmtId="0" fontId="28" fillId="0" borderId="41" xfId="0" applyFont="1" applyBorder="1" applyAlignment="1">
      <alignment horizontal="center" vertical="center" wrapText="1"/>
    </xf>
    <xf numFmtId="0" fontId="10" fillId="0" borderId="41" xfId="0" applyFont="1" applyBorder="1" applyAlignment="1">
      <alignment horizontal="center" wrapText="1"/>
    </xf>
    <xf numFmtId="0" fontId="11" fillId="8" borderId="66" xfId="0" applyFont="1" applyFill="1" applyBorder="1" applyAlignment="1">
      <alignment horizontal="center" vertical="center" wrapText="1"/>
    </xf>
    <xf numFmtId="0" fontId="35" fillId="8" borderId="66" xfId="0" applyFont="1" applyFill="1" applyBorder="1" applyAlignment="1">
      <alignment horizontal="center" vertical="center" wrapText="1"/>
    </xf>
    <xf numFmtId="0" fontId="38" fillId="0" borderId="4" xfId="0" applyFont="1" applyBorder="1" applyAlignment="1">
      <alignment horizontal="center" wrapText="1"/>
    </xf>
    <xf numFmtId="0" fontId="0" fillId="0" borderId="4" xfId="0" applyBorder="1" applyAlignment="1">
      <alignment horizontal="center"/>
    </xf>
    <xf numFmtId="10" fontId="0" fillId="0" borderId="4" xfId="0" applyNumberFormat="1" applyBorder="1" applyAlignment="1">
      <alignment horizontal="center"/>
    </xf>
    <xf numFmtId="0" fontId="0" fillId="0" borderId="4" xfId="0" applyBorder="1" applyAlignment="1">
      <alignment horizontal="center"/>
    </xf>
    <xf numFmtId="10" fontId="0" fillId="0" borderId="4" xfId="0" applyNumberFormat="1" applyBorder="1" applyAlignment="1">
      <alignment horizontal="center"/>
    </xf>
    <xf numFmtId="0" fontId="35" fillId="8" borderId="66" xfId="0" applyFont="1" applyFill="1" applyBorder="1" applyAlignment="1">
      <alignment horizontal="right" vertical="center" wrapText="1"/>
    </xf>
    <xf numFmtId="0" fontId="0" fillId="0" borderId="4" xfId="0" applyBorder="1" applyAlignment="1">
      <alignment horizontal="center"/>
    </xf>
    <xf numFmtId="10" fontId="0" fillId="0" borderId="4" xfId="0" applyNumberFormat="1" applyBorder="1" applyAlignment="1">
      <alignment horizontal="center"/>
    </xf>
    <xf numFmtId="0" fontId="0" fillId="0" borderId="4" xfId="0" applyBorder="1" applyAlignment="1">
      <alignment horizontal="center"/>
    </xf>
    <xf numFmtId="10" fontId="0" fillId="0" borderId="4" xfId="0" applyNumberFormat="1" applyBorder="1" applyAlignment="1">
      <alignment horizontal="center"/>
    </xf>
    <xf numFmtId="3" fontId="1" fillId="0" borderId="4" xfId="0" applyNumberFormat="1" applyFont="1" applyBorder="1" applyAlignment="1">
      <alignment horizontal="center"/>
    </xf>
    <xf numFmtId="10" fontId="1" fillId="0" borderId="4" xfId="0" applyNumberFormat="1" applyFont="1" applyBorder="1" applyAlignment="1">
      <alignment horizontal="center"/>
    </xf>
    <xf numFmtId="0" fontId="1" fillId="0" borderId="4" xfId="0" applyFont="1" applyBorder="1" applyAlignment="1">
      <alignment horizontal="center"/>
    </xf>
    <xf numFmtId="3" fontId="0" fillId="0" borderId="4" xfId="0" applyNumberFormat="1" applyFont="1" applyBorder="1" applyAlignment="1">
      <alignment horizontal="center"/>
    </xf>
    <xf numFmtId="10" fontId="0" fillId="0" borderId="4" xfId="0" applyNumberFormat="1" applyFont="1" applyBorder="1" applyAlignment="1">
      <alignment horizontal="center"/>
    </xf>
    <xf numFmtId="0" fontId="34" fillId="11" borderId="74" xfId="0"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xf>
    <xf numFmtId="0" fontId="35" fillId="8" borderId="75" xfId="0" applyFont="1" applyFill="1" applyBorder="1" applyAlignment="1">
      <alignment horizontal="center" vertical="center" wrapText="1"/>
    </xf>
    <xf numFmtId="0" fontId="36" fillId="8" borderId="76" xfId="0" applyFont="1" applyFill="1" applyBorder="1" applyAlignment="1">
      <alignment horizontal="center" vertical="center" wrapText="1"/>
    </xf>
    <xf numFmtId="0" fontId="36" fillId="8" borderId="76" xfId="0" applyFont="1" applyFill="1" applyBorder="1" applyAlignment="1">
      <alignment horizontal="center" wrapText="1"/>
    </xf>
    <xf numFmtId="0" fontId="36" fillId="8" borderId="41" xfId="0" applyFont="1" applyFill="1" applyBorder="1" applyAlignment="1">
      <alignment horizontal="center" wrapText="1"/>
    </xf>
    <xf numFmtId="0" fontId="37" fillId="8" borderId="76" xfId="0"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xf>
    <xf numFmtId="10" fontId="0" fillId="0" borderId="4" xfId="0" applyNumberFormat="1" applyBorder="1" applyAlignment="1">
      <alignment horizontal="center"/>
    </xf>
    <xf numFmtId="0" fontId="40" fillId="0" borderId="0" xfId="0" applyFont="1" applyAlignment="1">
      <alignment vertical="center"/>
    </xf>
    <xf numFmtId="0" fontId="0" fillId="0" borderId="4" xfId="0" applyBorder="1" applyAlignment="1">
      <alignment horizontal="center"/>
    </xf>
    <xf numFmtId="0" fontId="0" fillId="0" borderId="4" xfId="0" applyBorder="1" applyAlignment="1">
      <alignment horizontal="center"/>
    </xf>
    <xf numFmtId="0" fontId="0" fillId="0" borderId="4" xfId="0" applyBorder="1" applyAlignment="1">
      <alignment horizontal="center"/>
    </xf>
    <xf numFmtId="0" fontId="0" fillId="0" borderId="4" xfId="0" applyBorder="1" applyAlignment="1">
      <alignment horizontal="center"/>
    </xf>
    <xf numFmtId="0" fontId="0" fillId="0" borderId="4" xfId="0" applyBorder="1" applyAlignment="1">
      <alignment horizontal="center"/>
    </xf>
    <xf numFmtId="0" fontId="0" fillId="0" borderId="4" xfId="0" applyBorder="1" applyAlignment="1">
      <alignment horizontal="center"/>
    </xf>
    <xf numFmtId="16" fontId="1" fillId="6" borderId="4"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16" fontId="0" fillId="6" borderId="4" xfId="0" applyNumberFormat="1" applyFont="1" applyFill="1" applyBorder="1" applyAlignment="1">
      <alignment horizontal="center" vertical="center" wrapText="1"/>
    </xf>
    <xf numFmtId="0" fontId="0" fillId="6" borderId="4" xfId="0" applyFont="1" applyFill="1" applyBorder="1" applyAlignment="1">
      <alignment horizontal="center" vertical="center" wrapText="1"/>
    </xf>
    <xf numFmtId="16" fontId="0" fillId="6" borderId="4" xfId="0" applyNumberFormat="1" applyFill="1" applyBorder="1" applyAlignment="1">
      <alignment horizontal="center" vertical="center" wrapText="1"/>
    </xf>
    <xf numFmtId="0" fontId="0" fillId="6" borderId="4" xfId="0" applyFill="1" applyBorder="1" applyAlignment="1">
      <alignment horizontal="center" vertical="center" wrapText="1"/>
    </xf>
    <xf numFmtId="3" fontId="0" fillId="0" borderId="10" xfId="0" applyNumberFormat="1" applyBorder="1" applyAlignment="1">
      <alignment horizontal="center"/>
    </xf>
    <xf numFmtId="3" fontId="0" fillId="0" borderId="20" xfId="0" applyNumberFormat="1" applyBorder="1" applyAlignment="1">
      <alignment horizontal="center"/>
    </xf>
    <xf numFmtId="3" fontId="0" fillId="0" borderId="37" xfId="0" applyNumberFormat="1" applyBorder="1" applyAlignment="1">
      <alignment horizontal="center"/>
    </xf>
    <xf numFmtId="10" fontId="0" fillId="0" borderId="10" xfId="0" applyNumberFormat="1" applyBorder="1" applyAlignment="1">
      <alignment horizontal="center"/>
    </xf>
    <xf numFmtId="10" fontId="0" fillId="0" borderId="20" xfId="0" applyNumberFormat="1" applyBorder="1" applyAlignment="1">
      <alignment horizontal="center"/>
    </xf>
    <xf numFmtId="10" fontId="0" fillId="0" borderId="37" xfId="0" applyNumberFormat="1" applyBorder="1" applyAlignment="1">
      <alignment horizontal="center"/>
    </xf>
    <xf numFmtId="0" fontId="0" fillId="0" borderId="4" xfId="0" applyBorder="1" applyAlignment="1">
      <alignment horizontal="center"/>
    </xf>
    <xf numFmtId="10" fontId="0" fillId="0" borderId="4" xfId="0" applyNumberFormat="1"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0" fillId="0" borderId="38" xfId="0" applyBorder="1" applyAlignment="1">
      <alignment horizontal="center"/>
    </xf>
    <xf numFmtId="0" fontId="0" fillId="0" borderId="72" xfId="0" applyBorder="1" applyAlignment="1">
      <alignment horizontal="center"/>
    </xf>
    <xf numFmtId="0" fontId="0" fillId="0" borderId="0" xfId="0" applyBorder="1" applyAlignment="1">
      <alignment horizontal="center"/>
    </xf>
    <xf numFmtId="0" fontId="0" fillId="0" borderId="39" xfId="0" applyBorder="1" applyAlignment="1">
      <alignment horizontal="center"/>
    </xf>
    <xf numFmtId="0" fontId="0" fillId="0" borderId="73" xfId="0" applyBorder="1" applyAlignment="1">
      <alignment horizontal="center"/>
    </xf>
    <xf numFmtId="0" fontId="0" fillId="0" borderId="45" xfId="0" applyBorder="1" applyAlignment="1">
      <alignment horizontal="center"/>
    </xf>
    <xf numFmtId="0" fontId="0" fillId="0" borderId="36" xfId="0" applyBorder="1" applyAlignment="1">
      <alignment horizontal="center"/>
    </xf>
    <xf numFmtId="0" fontId="0" fillId="0" borderId="10" xfId="0" applyBorder="1" applyAlignment="1">
      <alignment horizontal="center"/>
    </xf>
    <xf numFmtId="0" fontId="0" fillId="0" borderId="20" xfId="0" applyBorder="1" applyAlignment="1">
      <alignment horizontal="center"/>
    </xf>
    <xf numFmtId="0" fontId="0" fillId="0" borderId="37" xfId="0" applyBorder="1" applyAlignment="1">
      <alignment horizontal="center"/>
    </xf>
    <xf numFmtId="3" fontId="21" fillId="4" borderId="38" xfId="0" applyNumberFormat="1" applyFont="1" applyFill="1" applyBorder="1" applyAlignment="1">
      <alignment horizontal="center" vertical="center" wrapText="1"/>
    </xf>
    <xf numFmtId="0" fontId="0" fillId="0" borderId="39" xfId="0" applyBorder="1" applyAlignment="1">
      <alignment horizontal="center" vertical="center"/>
    </xf>
    <xf numFmtId="0" fontId="0" fillId="0" borderId="36" xfId="0" applyBorder="1" applyAlignment="1">
      <alignment horizontal="center" vertical="center"/>
    </xf>
    <xf numFmtId="3" fontId="21" fillId="4" borderId="10" xfId="0" applyNumberFormat="1" applyFont="1" applyFill="1" applyBorder="1" applyAlignment="1">
      <alignment horizontal="center" vertical="center" wrapText="1"/>
    </xf>
    <xf numFmtId="0" fontId="0" fillId="0" borderId="20" xfId="0" applyBorder="1" applyAlignment="1">
      <alignment horizontal="center" vertical="center"/>
    </xf>
    <xf numFmtId="0" fontId="0" fillId="0" borderId="37" xfId="0" applyBorder="1" applyAlignment="1">
      <alignment horizontal="center" vertical="center"/>
    </xf>
    <xf numFmtId="3" fontId="21" fillId="4" borderId="41" xfId="0" applyNumberFormat="1" applyFont="1" applyFill="1" applyBorder="1" applyAlignment="1">
      <alignment horizontal="center" vertical="center" wrapText="1"/>
    </xf>
    <xf numFmtId="0" fontId="0" fillId="0" borderId="20" xfId="0" applyBorder="1" applyAlignment="1">
      <alignment horizontal="center" vertical="center" wrapText="1"/>
    </xf>
    <xf numFmtId="0" fontId="0" fillId="0" borderId="40" xfId="0" applyBorder="1" applyAlignment="1">
      <alignment horizontal="center" vertical="center" wrapText="1"/>
    </xf>
    <xf numFmtId="3" fontId="21" fillId="4" borderId="20" xfId="0" applyNumberFormat="1" applyFont="1" applyFill="1" applyBorder="1" applyAlignment="1">
      <alignment horizontal="center" vertical="center" wrapText="1"/>
    </xf>
    <xf numFmtId="3" fontId="21" fillId="4" borderId="37" xfId="0" applyNumberFormat="1" applyFont="1" applyFill="1" applyBorder="1" applyAlignment="1">
      <alignment horizontal="center" vertical="center" wrapText="1"/>
    </xf>
    <xf numFmtId="16" fontId="18" fillId="0" borderId="4" xfId="0" applyNumberFormat="1" applyFont="1" applyBorder="1" applyAlignment="1">
      <alignment horizontal="center"/>
    </xf>
    <xf numFmtId="16" fontId="14" fillId="0" borderId="4" xfId="0" applyNumberFormat="1" applyFont="1" applyBorder="1" applyAlignment="1">
      <alignment horizontal="center"/>
    </xf>
    <xf numFmtId="16" fontId="18" fillId="0" borderId="25" xfId="0" applyNumberFormat="1" applyFont="1" applyBorder="1" applyAlignment="1">
      <alignment horizontal="center" vertical="center"/>
    </xf>
    <xf numFmtId="0" fontId="0" fillId="0" borderId="35" xfId="0" applyBorder="1" applyAlignment="1">
      <alignment horizontal="center" vertical="center"/>
    </xf>
    <xf numFmtId="0" fontId="18" fillId="0" borderId="10" xfId="0" applyFont="1" applyBorder="1" applyAlignment="1">
      <alignment horizontal="center" vertical="center"/>
    </xf>
    <xf numFmtId="0" fontId="18" fillId="0" borderId="20" xfId="0" applyFont="1" applyBorder="1" applyAlignment="1">
      <alignment horizontal="center" vertical="center"/>
    </xf>
    <xf numFmtId="0" fontId="18" fillId="0" borderId="37" xfId="0" applyFont="1" applyBorder="1" applyAlignment="1">
      <alignment horizontal="center" vertical="center"/>
    </xf>
    <xf numFmtId="10" fontId="18" fillId="0" borderId="10" xfId="0" applyNumberFormat="1" applyFont="1" applyBorder="1" applyAlignment="1">
      <alignment horizontal="center" vertical="center"/>
    </xf>
    <xf numFmtId="10" fontId="18" fillId="0" borderId="20" xfId="0" applyNumberFormat="1" applyFont="1" applyBorder="1" applyAlignment="1">
      <alignment horizontal="center" vertical="center"/>
    </xf>
    <xf numFmtId="10" fontId="18" fillId="0" borderId="37" xfId="0" applyNumberFormat="1" applyFont="1" applyBorder="1" applyAlignment="1">
      <alignment horizontal="center" vertical="center"/>
    </xf>
    <xf numFmtId="10" fontId="0" fillId="0" borderId="20" xfId="0" applyNumberFormat="1" applyBorder="1" applyAlignment="1">
      <alignment horizontal="center" vertical="center"/>
    </xf>
    <xf numFmtId="10" fontId="0" fillId="0" borderId="37" xfId="0" applyNumberFormat="1" applyBorder="1" applyAlignment="1">
      <alignment horizontal="center" vertical="center"/>
    </xf>
    <xf numFmtId="0" fontId="0" fillId="0" borderId="0" xfId="0" applyAlignment="1">
      <alignment horizontal="left" wrapText="1"/>
    </xf>
    <xf numFmtId="0" fontId="16" fillId="0" borderId="10" xfId="0" applyFont="1" applyBorder="1" applyAlignment="1">
      <alignment horizontal="left" vertical="center" wrapText="1"/>
    </xf>
    <xf numFmtId="0" fontId="1" fillId="0" borderId="20" xfId="0" applyFont="1" applyBorder="1" applyAlignment="1">
      <alignment horizontal="left" vertical="center" wrapText="1"/>
    </xf>
    <xf numFmtId="0" fontId="1" fillId="0" borderId="37" xfId="0" applyFont="1" applyBorder="1" applyAlignment="1">
      <alignment horizontal="left" vertical="center" wrapText="1"/>
    </xf>
  </cellXfs>
  <cellStyles count="5">
    <cellStyle name="Normal" xfId="0" builtinId="0"/>
    <cellStyle name="Normal 2" xfId="2"/>
    <cellStyle name="Normal 3"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733425</xdr:colOff>
      <xdr:row>10</xdr:row>
      <xdr:rowOff>180975</xdr:rowOff>
    </xdr:to>
    <xdr:sp macro="" textlink="">
      <xdr:nvSpPr>
        <xdr:cNvPr id="3" name="ZoneTexte 2"/>
        <xdr:cNvSpPr txBox="1"/>
      </xdr:nvSpPr>
      <xdr:spPr>
        <a:xfrm>
          <a:off x="0" y="0"/>
          <a:ext cx="85439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En application de la circulaire du Premier ministre du 1er septembre 2020 relative à la prise en compte dans la fonction publique de l’Etat de l’évolution de l’épidémie de covid-19, la ministre de la transformation et de la fonction publiques, en coordination avec le ministère de la santé et le secrétariat d’Etat chargé des retraites et de la santé au travail, la fonction publique a mis en place un dispositif de suivi régulier de la situation sanitaire et de ses impacts sur</a:t>
          </a:r>
          <a:r>
            <a:rPr lang="fr-FR" sz="1100" baseline="0">
              <a:solidFill>
                <a:schemeClr val="dk1"/>
              </a:solidFill>
              <a:effectLst/>
              <a:latin typeface="+mn-lt"/>
              <a:ea typeface="+mn-ea"/>
              <a:cs typeface="+mn-cs"/>
            </a:rPr>
            <a:t> la base des indicateurs suivants,</a:t>
          </a:r>
          <a:r>
            <a:rPr lang="fr-FR" sz="1100">
              <a:solidFill>
                <a:schemeClr val="dk1"/>
              </a:solidFill>
              <a:effectLst/>
              <a:latin typeface="+mn-lt"/>
              <a:ea typeface="+mn-ea"/>
              <a:cs typeface="+mn-cs"/>
            </a:rPr>
            <a:t/>
          </a:r>
          <a:br>
            <a:rPr lang="fr-FR" sz="1100">
              <a:solidFill>
                <a:schemeClr val="dk1"/>
              </a:solidFill>
              <a:effectLst/>
              <a:latin typeface="+mn-lt"/>
              <a:ea typeface="+mn-ea"/>
              <a:cs typeface="+mn-cs"/>
            </a:rPr>
          </a:br>
          <a:endParaRPr lang="fr-FR" sz="1100">
            <a:solidFill>
              <a:schemeClr val="dk1"/>
            </a:solidFill>
            <a:effectLst/>
            <a:latin typeface="+mn-lt"/>
            <a:ea typeface="+mn-ea"/>
            <a:cs typeface="+mn-cs"/>
          </a:endParaRPr>
        </a:p>
        <a:p>
          <a:r>
            <a:rPr lang="fr-FR" sz="1100" b="1" i="0" u="none" strike="noStrike">
              <a:solidFill>
                <a:schemeClr val="dk1"/>
              </a:solidFill>
              <a:effectLst/>
              <a:latin typeface="+mn-lt"/>
              <a:ea typeface="+mn-ea"/>
              <a:cs typeface="+mn-cs"/>
            </a:rPr>
            <a:t>1-      Télétravail :</a:t>
          </a:r>
          <a:r>
            <a:rPr lang="fr-FR" sz="1100" b="0" i="0" u="none" strike="noStrike">
              <a:solidFill>
                <a:schemeClr val="dk1"/>
              </a:solidFill>
              <a:effectLst/>
              <a:latin typeface="+mn-lt"/>
              <a:ea typeface="+mn-ea"/>
              <a:cs typeface="+mn-cs"/>
            </a:rPr>
            <a:t> nombre d’agents ayant au moins un jour en TT dans la semaine</a:t>
          </a:r>
          <a:r>
            <a:rPr lang="fr-FR">
              <a:effectLst/>
            </a:rPr>
            <a:t> </a:t>
          </a:r>
          <a:br>
            <a:rPr lang="fr-FR">
              <a:effectLst/>
            </a:rPr>
          </a:br>
          <a:r>
            <a:rPr lang="fr-FR" b="1">
              <a:effectLst/>
            </a:rPr>
            <a:t>2</a:t>
          </a:r>
          <a:r>
            <a:rPr lang="fr-FR" sz="1100" b="1" i="0" u="none" strike="noStrike">
              <a:solidFill>
                <a:schemeClr val="dk1"/>
              </a:solidFill>
              <a:effectLst/>
              <a:latin typeface="+mn-lt"/>
              <a:ea typeface="+mn-ea"/>
              <a:cs typeface="+mn-cs"/>
            </a:rPr>
            <a:t>-      Agents en ASA</a:t>
          </a:r>
          <a:r>
            <a:rPr lang="fr-FR" sz="1100" b="0" i="0" u="none" strike="noStrike">
              <a:solidFill>
                <a:schemeClr val="dk1"/>
              </a:solidFill>
              <a:effectLst/>
              <a:latin typeface="+mn-lt"/>
              <a:ea typeface="+mn-ea"/>
              <a:cs typeface="+mn-cs"/>
            </a:rPr>
            <a:t> nombre d’agents ayant au moins un jour en ASA dans la semaine (cela concerne les vulnérables) </a:t>
          </a:r>
          <a:r>
            <a:rPr lang="fr-FR">
              <a:effectLst/>
            </a:rPr>
            <a:t> </a:t>
          </a:r>
          <a:br>
            <a:rPr lang="fr-FR">
              <a:effectLst/>
            </a:rPr>
          </a:br>
          <a:r>
            <a:rPr lang="fr-FR" b="1">
              <a:effectLst/>
            </a:rPr>
            <a:t>3</a:t>
          </a:r>
          <a:r>
            <a:rPr lang="fr-FR" sz="1100" b="1" i="0" u="none" strike="noStrike">
              <a:solidFill>
                <a:schemeClr val="dk1"/>
              </a:solidFill>
              <a:effectLst/>
              <a:latin typeface="+mn-lt"/>
              <a:ea typeface="+mn-ea"/>
              <a:cs typeface="+mn-cs"/>
            </a:rPr>
            <a:t>-      Agents en isolement</a:t>
          </a:r>
          <a:r>
            <a:rPr lang="fr-FR" sz="1100" b="0" i="0" u="none" strike="noStrike">
              <a:solidFill>
                <a:schemeClr val="dk1"/>
              </a:solidFill>
              <a:effectLst/>
              <a:latin typeface="+mn-lt"/>
              <a:ea typeface="+mn-ea"/>
              <a:cs typeface="+mn-cs"/>
            </a:rPr>
            <a:t> (7 jours) nombre d’agents pour lesquels une mise à l’isolement a été demandée au cours de la semaine</a:t>
          </a:r>
          <a:br>
            <a:rPr lang="fr-FR" sz="1100" b="0" i="0" u="none" strike="noStrike">
              <a:solidFill>
                <a:schemeClr val="dk1"/>
              </a:solidFill>
              <a:effectLst/>
              <a:latin typeface="+mn-lt"/>
              <a:ea typeface="+mn-ea"/>
              <a:cs typeface="+mn-cs"/>
            </a:rPr>
          </a:br>
          <a:r>
            <a:rPr lang="fr-FR" b="1">
              <a:effectLst/>
            </a:rPr>
            <a:t>4</a:t>
          </a:r>
          <a:r>
            <a:rPr lang="fr-FR" sz="1100" b="1" i="0" u="none" strike="noStrike">
              <a:solidFill>
                <a:schemeClr val="dk1"/>
              </a:solidFill>
              <a:effectLst/>
              <a:latin typeface="+mn-lt"/>
              <a:ea typeface="+mn-ea"/>
              <a:cs typeface="+mn-cs"/>
            </a:rPr>
            <a:t>-      Agents COVID+</a:t>
          </a:r>
          <a:r>
            <a:rPr lang="fr-FR" sz="1100" b="0" i="0" u="none" strike="noStrike">
              <a:solidFill>
                <a:schemeClr val="dk1"/>
              </a:solidFill>
              <a:effectLst/>
              <a:latin typeface="+mn-lt"/>
              <a:ea typeface="+mn-ea"/>
              <a:cs typeface="+mn-cs"/>
            </a:rPr>
            <a:t>  agents ayant été testé positivement </a:t>
          </a:r>
          <a:r>
            <a:rPr lang="fr-FR" sz="1100" b="1" i="0" u="none" strike="noStrike">
              <a:solidFill>
                <a:schemeClr val="dk1"/>
              </a:solidFill>
              <a:effectLst/>
              <a:latin typeface="+mn-lt"/>
              <a:ea typeface="+mn-ea"/>
              <a:cs typeface="+mn-cs"/>
            </a:rPr>
            <a:t>en cumulé</a:t>
          </a:r>
          <a:r>
            <a:rPr lang="fr-FR" sz="1100" b="0" i="0" u="none" strike="noStrike">
              <a:solidFill>
                <a:schemeClr val="dk1"/>
              </a:solidFill>
              <a:effectLst/>
              <a:latin typeface="+mn-lt"/>
              <a:ea typeface="+mn-ea"/>
              <a:cs typeface="+mn-cs"/>
            </a:rPr>
            <a:t> depuis le début du recensement</a:t>
          </a:r>
          <a:r>
            <a:rPr lang="fr-FR">
              <a:effectLst/>
            </a:rPr>
            <a:t> </a:t>
          </a:r>
          <a:br>
            <a:rPr lang="fr-FR">
              <a:effectLst/>
            </a:rPr>
          </a:br>
          <a:endParaRPr lang="fr-FR">
            <a:effectLst/>
          </a:endParaRPr>
        </a:p>
        <a:p>
          <a:r>
            <a:rPr lang="fr-FR" sz="1100" b="1" i="0">
              <a:solidFill>
                <a:schemeClr val="dk1"/>
              </a:solidFill>
              <a:effectLst/>
              <a:latin typeface="+mn-lt"/>
              <a:ea typeface="+mn-ea"/>
              <a:cs typeface="+mn-cs"/>
            </a:rPr>
            <a:t>5-      Effectifs servant de base au recensement </a:t>
          </a:r>
          <a:r>
            <a:rPr lang="fr-FR" sz="1100" b="0" i="0">
              <a:solidFill>
                <a:schemeClr val="dk1"/>
              </a:solidFill>
              <a:effectLst/>
              <a:latin typeface="+mn-lt"/>
              <a:ea typeface="+mn-ea"/>
              <a:cs typeface="+mn-cs"/>
            </a:rPr>
            <a:t>.</a:t>
          </a:r>
          <a:r>
            <a:rPr lang="fr-FR" sz="1100">
              <a:solidFill>
                <a:schemeClr val="dk1"/>
              </a:solidFill>
              <a:effectLst/>
              <a:latin typeface="+mn-lt"/>
              <a:ea typeface="+mn-ea"/>
              <a:cs typeface="+mn-cs"/>
            </a:rPr>
            <a:t> </a:t>
          </a:r>
          <a:br>
            <a:rPr lang="fr-FR" sz="1100">
              <a:solidFill>
                <a:schemeClr val="dk1"/>
              </a:solidFill>
              <a:effectLst/>
              <a:latin typeface="+mn-lt"/>
              <a:ea typeface="+mn-ea"/>
              <a:cs typeface="+mn-cs"/>
            </a:rPr>
          </a:b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BU23"/>
  <sheetViews>
    <sheetView topLeftCell="A6" workbookViewId="0">
      <pane xSplit="1" topLeftCell="B1" activePane="topRight" state="frozen"/>
      <selection pane="topRight" activeCell="BX23" sqref="BX23"/>
    </sheetView>
  </sheetViews>
  <sheetFormatPr baseColWidth="10" defaultRowHeight="15" x14ac:dyDescent="0.25"/>
  <cols>
    <col min="1" max="1" width="55.5703125" customWidth="1"/>
    <col min="2" max="32" width="11.42578125" hidden="1" customWidth="1"/>
    <col min="33" max="33" width="13.42578125" hidden="1" customWidth="1"/>
    <col min="34" max="35" width="11.42578125" hidden="1" customWidth="1"/>
    <col min="36" max="36" width="12" hidden="1" customWidth="1"/>
    <col min="37" max="67" width="11.42578125" hidden="1" customWidth="1"/>
    <col min="68" max="69" width="0" hidden="1" customWidth="1"/>
  </cols>
  <sheetData>
    <row r="14" spans="1:73" s="353" customFormat="1" ht="63.75" customHeight="1" x14ac:dyDescent="0.25">
      <c r="A14" s="338" t="s">
        <v>76</v>
      </c>
      <c r="B14" s="400" t="s">
        <v>103</v>
      </c>
      <c r="C14" s="400"/>
      <c r="D14" s="400" t="s">
        <v>104</v>
      </c>
      <c r="E14" s="401"/>
      <c r="F14" s="400" t="s">
        <v>105</v>
      </c>
      <c r="G14" s="401"/>
      <c r="H14" s="400" t="s">
        <v>106</v>
      </c>
      <c r="I14" s="401"/>
      <c r="J14" s="400" t="s">
        <v>107</v>
      </c>
      <c r="K14" s="401"/>
      <c r="L14" s="400" t="s">
        <v>108</v>
      </c>
      <c r="M14" s="401"/>
      <c r="N14" s="400" t="s">
        <v>109</v>
      </c>
      <c r="O14" s="401"/>
      <c r="P14" s="400" t="s">
        <v>110</v>
      </c>
      <c r="Q14" s="401"/>
      <c r="R14" s="400" t="s">
        <v>112</v>
      </c>
      <c r="S14" s="401"/>
      <c r="T14" s="400" t="s">
        <v>113</v>
      </c>
      <c r="U14" s="401"/>
      <c r="V14" s="400" t="s">
        <v>115</v>
      </c>
      <c r="W14" s="401"/>
      <c r="X14" s="400" t="s">
        <v>114</v>
      </c>
      <c r="Y14" s="401"/>
      <c r="Z14" s="400" t="s">
        <v>116</v>
      </c>
      <c r="AA14" s="401"/>
      <c r="AB14" s="398" t="s">
        <v>119</v>
      </c>
      <c r="AC14" s="399"/>
      <c r="AD14" s="396" t="s">
        <v>120</v>
      </c>
      <c r="AE14" s="397"/>
      <c r="AF14" s="396" t="s">
        <v>121</v>
      </c>
      <c r="AG14" s="397"/>
      <c r="AH14" s="396" t="s">
        <v>122</v>
      </c>
      <c r="AI14" s="397"/>
      <c r="AJ14" s="396" t="s">
        <v>123</v>
      </c>
      <c r="AK14" s="397"/>
      <c r="AL14" s="398" t="s">
        <v>124</v>
      </c>
      <c r="AM14" s="399"/>
      <c r="AN14" s="398" t="s">
        <v>125</v>
      </c>
      <c r="AO14" s="399"/>
      <c r="AP14" s="398" t="s">
        <v>126</v>
      </c>
      <c r="AQ14" s="399"/>
      <c r="AR14" s="398" t="s">
        <v>127</v>
      </c>
      <c r="AS14" s="399"/>
      <c r="AT14" s="398" t="s">
        <v>128</v>
      </c>
      <c r="AU14" s="399"/>
      <c r="AV14" s="398" t="s">
        <v>129</v>
      </c>
      <c r="AW14" s="399"/>
      <c r="AX14" s="398" t="s">
        <v>130</v>
      </c>
      <c r="AY14" s="399"/>
      <c r="AZ14" s="398" t="s">
        <v>131</v>
      </c>
      <c r="BA14" s="399"/>
      <c r="BB14" s="398" t="s">
        <v>132</v>
      </c>
      <c r="BC14" s="399"/>
      <c r="BD14" s="398" t="s">
        <v>133</v>
      </c>
      <c r="BE14" s="399"/>
      <c r="BF14" s="398" t="s">
        <v>134</v>
      </c>
      <c r="BG14" s="399"/>
      <c r="BH14" s="398" t="s">
        <v>135</v>
      </c>
      <c r="BI14" s="399"/>
      <c r="BJ14" s="398" t="s">
        <v>136</v>
      </c>
      <c r="BK14" s="399"/>
      <c r="BL14" s="398" t="s">
        <v>137</v>
      </c>
      <c r="BM14" s="399"/>
      <c r="BN14" s="398" t="s">
        <v>138</v>
      </c>
      <c r="BO14" s="399"/>
      <c r="BP14" s="398" t="s">
        <v>139</v>
      </c>
      <c r="BQ14" s="399"/>
      <c r="BR14" s="396" t="s">
        <v>140</v>
      </c>
      <c r="BS14" s="397"/>
      <c r="BT14" s="396" t="s">
        <v>142</v>
      </c>
      <c r="BU14" s="397"/>
    </row>
    <row r="15" spans="1:73" ht="22.5" customHeight="1" x14ac:dyDescent="0.25">
      <c r="A15" s="293" t="s">
        <v>95</v>
      </c>
      <c r="B15" s="303">
        <v>10648</v>
      </c>
      <c r="C15" s="304">
        <v>8.3199999999999996E-2</v>
      </c>
      <c r="D15" s="303">
        <v>23953</v>
      </c>
      <c r="E15" s="304">
        <f>D15/$D$23</f>
        <v>0.19010317460317461</v>
      </c>
      <c r="F15" s="303">
        <v>25284</v>
      </c>
      <c r="G15" s="304">
        <f>F15/$F$23</f>
        <v>0.20166056516641542</v>
      </c>
      <c r="H15" s="305">
        <v>25909</v>
      </c>
      <c r="I15" s="306">
        <f>H15/$H$23</f>
        <v>0.20562698412698413</v>
      </c>
      <c r="J15" s="339">
        <v>37847</v>
      </c>
      <c r="K15" s="312">
        <f>J15/$J$23</f>
        <v>0.30224646419473084</v>
      </c>
      <c r="L15" s="316">
        <v>32216</v>
      </c>
      <c r="M15" s="317">
        <f>L15/$L$23</f>
        <v>0.25822378967617826</v>
      </c>
      <c r="N15" s="339">
        <v>39334</v>
      </c>
      <c r="O15" s="331">
        <f>N15/$N$23</f>
        <v>0.30771758263250537</v>
      </c>
      <c r="P15" s="334">
        <v>35568</v>
      </c>
      <c r="Q15" s="335">
        <f>P15/$P$23</f>
        <v>0.2782837292273026</v>
      </c>
      <c r="R15" s="339">
        <v>49374</v>
      </c>
      <c r="S15" s="341">
        <f>R15/$R$23</f>
        <v>0.38637733102741278</v>
      </c>
      <c r="T15" s="339">
        <v>37500</v>
      </c>
      <c r="U15" s="365">
        <f>T15/$P$23</f>
        <v>0.29339968078114731</v>
      </c>
      <c r="V15" s="339">
        <v>51046</v>
      </c>
      <c r="W15" s="367">
        <f>V15/$V$23</f>
        <v>0.40063730260885944</v>
      </c>
      <c r="X15" s="339">
        <v>38020</v>
      </c>
      <c r="Y15" s="370">
        <f>X15/$P$23</f>
        <v>0.29746815635464591</v>
      </c>
      <c r="Z15" s="339">
        <v>53894</v>
      </c>
      <c r="AA15" s="372">
        <f>Z15/$Z$23</f>
        <v>0.42236677115987459</v>
      </c>
      <c r="AB15" s="376">
        <v>54720</v>
      </c>
      <c r="AC15" s="377">
        <f>AB15/$AB$23</f>
        <v>0.42882668254913642</v>
      </c>
      <c r="AD15" s="373">
        <v>54752</v>
      </c>
      <c r="AE15" s="374">
        <f>AD15/$AD$23</f>
        <v>0.42869111095451734</v>
      </c>
      <c r="AF15" s="373">
        <v>28078</v>
      </c>
      <c r="AG15" s="374">
        <f>AF15/$AF$23</f>
        <v>0.22097003942801829</v>
      </c>
      <c r="AH15" s="373">
        <v>45251</v>
      </c>
      <c r="AI15" s="374">
        <f>AH15/$AH$23</f>
        <v>0.35563222546191869</v>
      </c>
      <c r="AJ15" s="373">
        <v>53080</v>
      </c>
      <c r="AK15" s="374">
        <f>AJ15/$AJ$23</f>
        <v>0.41741701595589914</v>
      </c>
      <c r="AL15" s="376">
        <v>53500</v>
      </c>
      <c r="AM15" s="377">
        <f>AL15/$AL$23</f>
        <v>0.42134278401260089</v>
      </c>
      <c r="AN15" s="376">
        <v>54956</v>
      </c>
      <c r="AO15" s="377">
        <f>AN15/$AN$23</f>
        <v>0.42958539178287786</v>
      </c>
      <c r="AP15" s="376">
        <v>56264</v>
      </c>
      <c r="AQ15" s="377">
        <f>AP15/$AP$23</f>
        <v>0.44214281785105264</v>
      </c>
      <c r="AR15" s="376">
        <v>57304</v>
      </c>
      <c r="AS15" s="377">
        <f>AR15/$AR$23</f>
        <v>0.44887632088108348</v>
      </c>
      <c r="AT15" s="376">
        <v>56428</v>
      </c>
      <c r="AU15" s="377">
        <f>AT15/$AT$23</f>
        <v>0.44191054968635218</v>
      </c>
      <c r="AV15" s="376">
        <v>55253</v>
      </c>
      <c r="AW15" s="377">
        <f>AV15/$AV$23</f>
        <v>0.43246479810273708</v>
      </c>
      <c r="AX15" s="376">
        <v>55756</v>
      </c>
      <c r="AY15" s="377">
        <f>AX15/$AX$23</f>
        <v>0.43610822141745342</v>
      </c>
      <c r="AZ15" s="376">
        <v>58720</v>
      </c>
      <c r="BA15" s="377">
        <f>AZ15/$AZ$23</f>
        <v>0.45812365905987906</v>
      </c>
      <c r="BB15" s="376">
        <v>59947</v>
      </c>
      <c r="BC15" s="377">
        <f>BB15/$BB$23</f>
        <v>0.4692708129476692</v>
      </c>
      <c r="BD15" s="376">
        <v>61083</v>
      </c>
      <c r="BE15" s="377">
        <f>BD15/$BD$23</f>
        <v>0.47752804596802562</v>
      </c>
      <c r="BF15" s="376">
        <v>62248</v>
      </c>
      <c r="BG15" s="377">
        <f>BF15/$BF$23</f>
        <v>0.49587751232763222</v>
      </c>
      <c r="BH15" s="376">
        <v>61120</v>
      </c>
      <c r="BI15" s="377">
        <f>BH15/$BH$23</f>
        <v>0.48926921814586821</v>
      </c>
      <c r="BJ15" s="376">
        <v>62084</v>
      </c>
      <c r="BK15" s="377">
        <f>BJ15/$BH$23</f>
        <v>0.49698609521217407</v>
      </c>
      <c r="BL15" s="376">
        <v>60921</v>
      </c>
      <c r="BM15" s="377">
        <f>BL15/$BH$23</f>
        <v>0.48767621136558303</v>
      </c>
      <c r="BN15" s="376">
        <v>62098</v>
      </c>
      <c r="BO15" s="377">
        <f>BN15/$BH$23</f>
        <v>0.49709816604093787</v>
      </c>
      <c r="BP15" s="376">
        <v>64061</v>
      </c>
      <c r="BQ15" s="377">
        <f>BP15/$BP$23</f>
        <v>0.5109021596963027</v>
      </c>
      <c r="BR15" s="373">
        <v>59863</v>
      </c>
      <c r="BS15" s="374">
        <f>BR15/$BR$23</f>
        <v>0.4781237021181432</v>
      </c>
      <c r="BT15" s="373">
        <v>56676</v>
      </c>
      <c r="BU15" s="374">
        <f>BT15/$BT$23</f>
        <v>0.45249938124246514</v>
      </c>
    </row>
    <row r="16" spans="1:73" ht="22.5" customHeight="1" x14ac:dyDescent="0.25">
      <c r="A16" s="293" t="s">
        <v>96</v>
      </c>
      <c r="B16" s="410"/>
      <c r="C16" s="411"/>
      <c r="D16" s="411"/>
      <c r="E16" s="411"/>
      <c r="F16" s="411"/>
      <c r="G16" s="412"/>
      <c r="H16" s="410"/>
      <c r="I16" s="412"/>
      <c r="J16" s="339">
        <v>3382</v>
      </c>
      <c r="K16" s="312"/>
      <c r="L16" s="419"/>
      <c r="M16" s="405"/>
      <c r="N16" s="339">
        <v>11660</v>
      </c>
      <c r="O16" s="331">
        <f t="shared" ref="O16:O22" si="0">N16/$N$23</f>
        <v>9.1218462742030118E-2</v>
      </c>
      <c r="P16" s="419"/>
      <c r="Q16" s="405"/>
      <c r="R16" s="339">
        <v>10030</v>
      </c>
      <c r="S16" s="341">
        <f t="shared" ref="S16:S22" si="1">R16/$R$23</f>
        <v>7.8489987244398887E-2</v>
      </c>
      <c r="T16" s="402"/>
      <c r="U16" s="405"/>
      <c r="V16" s="339">
        <v>10391</v>
      </c>
      <c r="W16" s="367">
        <f>V16/$V$23</f>
        <v>8.1554327692838977E-2</v>
      </c>
      <c r="X16" s="402"/>
      <c r="Y16" s="405"/>
      <c r="Z16" s="339">
        <v>11845</v>
      </c>
      <c r="AA16" s="372">
        <f t="shared" ref="AA16:AA22" si="2">Z16/$Z$23</f>
        <v>9.2829153605015674E-2</v>
      </c>
      <c r="AB16" s="376">
        <v>12416</v>
      </c>
      <c r="AC16" s="377">
        <f t="shared" ref="AC16:AC22" si="3">AB16/$AB$23</f>
        <v>9.7301025046236791E-2</v>
      </c>
      <c r="AD16" s="373">
        <v>12500</v>
      </c>
      <c r="AE16" s="374">
        <f t="shared" ref="AE16:AE22" si="4">AD16/$AD$23</f>
        <v>9.7871107666048118E-2</v>
      </c>
      <c r="AF16" s="373">
        <v>7340</v>
      </c>
      <c r="AG16" s="374">
        <f t="shared" ref="AG16:AG21" si="5">AF16/$AF$23</f>
        <v>5.7764801246586443E-2</v>
      </c>
      <c r="AH16" s="373">
        <v>11583</v>
      </c>
      <c r="AI16" s="374">
        <f t="shared" ref="AI16:AI22" si="6">AH16/$AH$23</f>
        <v>9.1031978686115331E-2</v>
      </c>
      <c r="AJ16" s="373">
        <v>13765</v>
      </c>
      <c r="AK16" s="374">
        <f t="shared" ref="AK16:AK22" si="7">AJ16/$AJ$23</f>
        <v>0.10824689571652131</v>
      </c>
      <c r="AL16" s="376">
        <v>13519</v>
      </c>
      <c r="AM16" s="377">
        <f t="shared" ref="AM16:AM22" si="8">AL16/$AL$23</f>
        <v>0.10646977751525891</v>
      </c>
      <c r="AN16" s="376">
        <v>13849</v>
      </c>
      <c r="AO16" s="377">
        <f t="shared" ref="AO16:AO22" si="9">AN16/$AN$23</f>
        <v>0.10825620661622162</v>
      </c>
      <c r="AP16" s="376">
        <v>14601</v>
      </c>
      <c r="AQ16" s="377">
        <f t="shared" ref="AQ16:AQ22" si="10">AP16/$AP$23</f>
        <v>0.11473992754591247</v>
      </c>
      <c r="AR16" s="376">
        <v>14413</v>
      </c>
      <c r="AS16" s="377">
        <f t="shared" ref="AS16:AS22" si="11">AR16/$AR$23</f>
        <v>0.11290057261027252</v>
      </c>
      <c r="AT16" s="376">
        <v>14157</v>
      </c>
      <c r="AU16" s="377">
        <f t="shared" ref="AU16:AU22" si="12">AT16/$AT$23</f>
        <v>0.11086920769670533</v>
      </c>
      <c r="AV16" s="376">
        <v>13763</v>
      </c>
      <c r="AW16" s="377">
        <f t="shared" ref="AW16:AW22" si="13">AV16/$AV$23</f>
        <v>0.10772289316938394</v>
      </c>
      <c r="AX16" s="376">
        <v>14198</v>
      </c>
      <c r="AY16" s="377">
        <f t="shared" ref="AY16:AY22" si="14">AX16/$AX$23</f>
        <v>0.11105288269755728</v>
      </c>
      <c r="AZ16" s="376">
        <v>14806</v>
      </c>
      <c r="BA16" s="377">
        <f t="shared" ref="BA16:BA22" si="15">AZ16/$AZ$23</f>
        <v>0.11551394577725765</v>
      </c>
      <c r="BB16" s="376">
        <v>15753</v>
      </c>
      <c r="BC16" s="377">
        <f t="shared" ref="BC16:BC22" si="16">BB16/$BB$23</f>
        <v>0.12331598105601002</v>
      </c>
      <c r="BD16" s="376">
        <v>16215</v>
      </c>
      <c r="BE16" s="377">
        <f t="shared" ref="BE16:BE22" si="17">BD16/$BD$23</f>
        <v>0.1267638666301841</v>
      </c>
      <c r="BF16" s="376">
        <v>15991</v>
      </c>
      <c r="BG16" s="377">
        <f t="shared" ref="BG16:BG22" si="18">BF16/$BF$23</f>
        <v>0.1273868606161028</v>
      </c>
      <c r="BH16" s="376">
        <v>15970</v>
      </c>
      <c r="BI16" s="377">
        <f t="shared" ref="BI16:BI21" si="19">BH16/$BH$23</f>
        <v>0.12784079538268187</v>
      </c>
      <c r="BJ16" s="376">
        <v>12570</v>
      </c>
      <c r="BK16" s="377">
        <f t="shared" ref="BK16:BK21" si="20">BJ16/$BH$23</f>
        <v>0.10062359411147845</v>
      </c>
      <c r="BL16" s="376">
        <v>14274</v>
      </c>
      <c r="BM16" s="377">
        <f t="shared" ref="BM16:BM21" si="21">BL16/$BH$23</f>
        <v>0.11426421498386981</v>
      </c>
      <c r="BN16" s="376">
        <v>14942</v>
      </c>
      <c r="BO16" s="377">
        <f t="shared" ref="BO16:BO21" si="22">BN16/$BH$23</f>
        <v>0.11961159452774153</v>
      </c>
      <c r="BP16" s="376">
        <v>15819</v>
      </c>
      <c r="BQ16" s="377">
        <f t="shared" ref="BQ16:BQ22" si="23">BP16/$BP$23</f>
        <v>0.12616039812422242</v>
      </c>
      <c r="BR16" s="373">
        <v>15398</v>
      </c>
      <c r="BS16" s="374">
        <f t="shared" ref="BS16:BS22" si="24">BR16/$BR$23</f>
        <v>0.12298329126864957</v>
      </c>
      <c r="BT16" s="373">
        <v>16006</v>
      </c>
      <c r="BU16" s="374">
        <f t="shared" ref="BU16:BU22" si="25">BT16/$BT$23</f>
        <v>0.12779139487908281</v>
      </c>
    </row>
    <row r="17" spans="1:73" ht="22.5" customHeight="1" x14ac:dyDescent="0.25">
      <c r="A17" s="293" t="s">
        <v>97</v>
      </c>
      <c r="B17" s="413"/>
      <c r="C17" s="414"/>
      <c r="D17" s="414"/>
      <c r="E17" s="414"/>
      <c r="F17" s="414"/>
      <c r="G17" s="415"/>
      <c r="H17" s="413"/>
      <c r="I17" s="415"/>
      <c r="J17" s="339">
        <v>3432</v>
      </c>
      <c r="K17" s="312"/>
      <c r="L17" s="420"/>
      <c r="M17" s="406"/>
      <c r="N17" s="339">
        <v>6246</v>
      </c>
      <c r="O17" s="331">
        <f t="shared" si="0"/>
        <v>4.8863680813612358E-2</v>
      </c>
      <c r="P17" s="420"/>
      <c r="Q17" s="406"/>
      <c r="R17" s="339">
        <v>9340</v>
      </c>
      <c r="S17" s="341">
        <f t="shared" si="1"/>
        <v>7.3090376955402353E-2</v>
      </c>
      <c r="T17" s="403"/>
      <c r="U17" s="406"/>
      <c r="V17" s="339">
        <v>10517</v>
      </c>
      <c r="W17" s="367">
        <f t="shared" ref="W17:W22" si="26">V17/$V$23</f>
        <v>8.254324553417261E-2</v>
      </c>
      <c r="X17" s="403"/>
      <c r="Y17" s="406"/>
      <c r="Z17" s="339">
        <v>11508</v>
      </c>
      <c r="AA17" s="372">
        <f t="shared" si="2"/>
        <v>9.018808777429467E-2</v>
      </c>
      <c r="AB17" s="376">
        <v>11511</v>
      </c>
      <c r="AC17" s="377">
        <f t="shared" si="3"/>
        <v>9.0208770884925238E-2</v>
      </c>
      <c r="AD17" s="373">
        <v>11751</v>
      </c>
      <c r="AE17" s="374">
        <f t="shared" si="4"/>
        <v>9.2006670894698522E-2</v>
      </c>
      <c r="AF17" s="373">
        <v>4973</v>
      </c>
      <c r="AG17" s="374">
        <f t="shared" si="5"/>
        <v>3.9136833324151826E-2</v>
      </c>
      <c r="AH17" s="373">
        <v>7637</v>
      </c>
      <c r="AI17" s="374">
        <f t="shared" si="6"/>
        <v>6.0019962119128266E-2</v>
      </c>
      <c r="AJ17" s="373">
        <v>11727</v>
      </c>
      <c r="AK17" s="374">
        <f t="shared" si="7"/>
        <v>9.2220221290784263E-2</v>
      </c>
      <c r="AL17" s="376">
        <v>11661</v>
      </c>
      <c r="AM17" s="377">
        <f t="shared" si="8"/>
        <v>9.1836975782634375E-2</v>
      </c>
      <c r="AN17" s="376">
        <v>11948</v>
      </c>
      <c r="AO17" s="377">
        <f t="shared" si="9"/>
        <v>9.3396285410543428E-2</v>
      </c>
      <c r="AP17" s="376">
        <v>11805</v>
      </c>
      <c r="AQ17" s="377">
        <f t="shared" si="10"/>
        <v>9.2767950460892867E-2</v>
      </c>
      <c r="AR17" s="376">
        <v>12523</v>
      </c>
      <c r="AS17" s="377">
        <f t="shared" si="11"/>
        <v>9.8095737930926435E-2</v>
      </c>
      <c r="AT17" s="376">
        <v>12115</v>
      </c>
      <c r="AU17" s="377">
        <f t="shared" si="12"/>
        <v>9.487747766091581E-2</v>
      </c>
      <c r="AV17" s="376">
        <v>12705</v>
      </c>
      <c r="AW17" s="377">
        <f t="shared" si="13"/>
        <v>9.9441935458622607E-2</v>
      </c>
      <c r="AX17" s="376">
        <v>11515</v>
      </c>
      <c r="AY17" s="377">
        <f t="shared" si="14"/>
        <v>9.0067188636594728E-2</v>
      </c>
      <c r="AZ17" s="376">
        <v>12684</v>
      </c>
      <c r="BA17" s="377">
        <f t="shared" si="15"/>
        <v>9.8958455236980686E-2</v>
      </c>
      <c r="BB17" s="376">
        <v>12998</v>
      </c>
      <c r="BC17" s="377">
        <f t="shared" si="16"/>
        <v>0.10174957923989197</v>
      </c>
      <c r="BD17" s="376">
        <v>13197</v>
      </c>
      <c r="BE17" s="377">
        <f t="shared" si="17"/>
        <v>0.10317007387718406</v>
      </c>
      <c r="BF17" s="376">
        <v>13561</v>
      </c>
      <c r="BG17" s="377">
        <f t="shared" si="18"/>
        <v>0.1080290924154193</v>
      </c>
      <c r="BH17" s="376">
        <v>13357</v>
      </c>
      <c r="BI17" s="377">
        <f t="shared" si="19"/>
        <v>0.1069235756998423</v>
      </c>
      <c r="BJ17" s="376">
        <v>16117</v>
      </c>
      <c r="BK17" s="377">
        <f t="shared" si="20"/>
        <v>0.12901753908470154</v>
      </c>
      <c r="BL17" s="376">
        <v>13261</v>
      </c>
      <c r="BM17" s="377">
        <f t="shared" si="21"/>
        <v>0.10615509001689068</v>
      </c>
      <c r="BN17" s="376">
        <v>12881</v>
      </c>
      <c r="BO17" s="377">
        <f t="shared" si="22"/>
        <v>0.10311316752187383</v>
      </c>
      <c r="BP17" s="376">
        <v>13338</v>
      </c>
      <c r="BQ17" s="377">
        <f t="shared" si="23"/>
        <v>0.10637381567614125</v>
      </c>
      <c r="BR17" s="373">
        <v>12820</v>
      </c>
      <c r="BS17" s="374">
        <f t="shared" si="24"/>
        <v>0.10239289479569343</v>
      </c>
      <c r="BT17" s="373">
        <v>13134</v>
      </c>
      <c r="BU17" s="374">
        <f t="shared" si="25"/>
        <v>0.10486143823203008</v>
      </c>
    </row>
    <row r="18" spans="1:73" ht="22.5" customHeight="1" x14ac:dyDescent="0.25">
      <c r="A18" s="293" t="s">
        <v>98</v>
      </c>
      <c r="B18" s="413"/>
      <c r="C18" s="414"/>
      <c r="D18" s="414"/>
      <c r="E18" s="414"/>
      <c r="F18" s="414"/>
      <c r="G18" s="415"/>
      <c r="H18" s="413"/>
      <c r="I18" s="415"/>
      <c r="J18" s="339">
        <v>1677</v>
      </c>
      <c r="K18" s="312"/>
      <c r="L18" s="420"/>
      <c r="M18" s="406"/>
      <c r="N18" s="339">
        <v>4844</v>
      </c>
      <c r="O18" s="331">
        <f t="shared" si="0"/>
        <v>3.7895560336397419E-2</v>
      </c>
      <c r="P18" s="420"/>
      <c r="Q18" s="406"/>
      <c r="R18" s="339">
        <v>8556</v>
      </c>
      <c r="S18" s="341">
        <f t="shared" si="1"/>
        <v>6.6955167583557018E-2</v>
      </c>
      <c r="T18" s="403"/>
      <c r="U18" s="406"/>
      <c r="V18" s="339">
        <v>9084</v>
      </c>
      <c r="W18" s="367">
        <f t="shared" si="26"/>
        <v>7.1296267227576676E-2</v>
      </c>
      <c r="X18" s="403"/>
      <c r="Y18" s="406"/>
      <c r="Z18" s="339">
        <v>9268</v>
      </c>
      <c r="AA18" s="372">
        <f t="shared" si="2"/>
        <v>7.2633228840125394E-2</v>
      </c>
      <c r="AB18" s="376">
        <v>9370</v>
      </c>
      <c r="AC18" s="377">
        <f t="shared" si="3"/>
        <v>7.3430299990595901E-2</v>
      </c>
      <c r="AD18" s="373">
        <v>9255</v>
      </c>
      <c r="AE18" s="374">
        <f t="shared" si="4"/>
        <v>7.2463768115942032E-2</v>
      </c>
      <c r="AF18" s="373">
        <v>6517</v>
      </c>
      <c r="AG18" s="374">
        <f t="shared" si="5"/>
        <v>5.1287903232153119E-2</v>
      </c>
      <c r="AH18" s="373">
        <v>8901</v>
      </c>
      <c r="AI18" s="374">
        <f t="shared" si="6"/>
        <v>6.9953867071148451E-2</v>
      </c>
      <c r="AJ18" s="373">
        <v>8488</v>
      </c>
      <c r="AK18" s="374">
        <f t="shared" si="7"/>
        <v>6.674897572407068E-2</v>
      </c>
      <c r="AL18" s="376">
        <v>9040</v>
      </c>
      <c r="AM18" s="377">
        <f t="shared" si="8"/>
        <v>7.1195117149045084E-2</v>
      </c>
      <c r="AN18" s="376">
        <v>9438</v>
      </c>
      <c r="AO18" s="377">
        <f t="shared" si="9"/>
        <v>7.3775873929085106E-2</v>
      </c>
      <c r="AP18" s="376">
        <v>9337</v>
      </c>
      <c r="AQ18" s="377">
        <f t="shared" si="10"/>
        <v>7.3373515752084437E-2</v>
      </c>
      <c r="AR18" s="376">
        <v>9473</v>
      </c>
      <c r="AS18" s="377">
        <f t="shared" si="11"/>
        <v>7.4204338051558419E-2</v>
      </c>
      <c r="AT18" s="376">
        <v>9465</v>
      </c>
      <c r="AU18" s="377">
        <f t="shared" si="12"/>
        <v>7.412425307970022E-2</v>
      </c>
      <c r="AV18" s="376">
        <v>9013</v>
      </c>
      <c r="AW18" s="377">
        <f t="shared" si="13"/>
        <v>7.0544680384774933E-2</v>
      </c>
      <c r="AX18" s="376">
        <v>9123</v>
      </c>
      <c r="AY18" s="377">
        <f t="shared" si="14"/>
        <v>7.1357617189027681E-2</v>
      </c>
      <c r="AZ18" s="376">
        <v>9781</v>
      </c>
      <c r="BA18" s="377">
        <f t="shared" si="15"/>
        <v>7.6309732787204987E-2</v>
      </c>
      <c r="BB18" s="376">
        <v>9652</v>
      </c>
      <c r="BC18" s="377">
        <f t="shared" si="16"/>
        <v>7.5556773259227369E-2</v>
      </c>
      <c r="BD18" s="376">
        <v>9877</v>
      </c>
      <c r="BE18" s="377">
        <f t="shared" si="17"/>
        <v>7.7215338310596876E-2</v>
      </c>
      <c r="BF18" s="376">
        <v>10615</v>
      </c>
      <c r="BG18" s="377">
        <f t="shared" si="18"/>
        <v>8.4560785781998077E-2</v>
      </c>
      <c r="BH18" s="376">
        <v>19041</v>
      </c>
      <c r="BI18" s="377">
        <f t="shared" si="19"/>
        <v>0.15242433217793647</v>
      </c>
      <c r="BJ18" s="376">
        <v>14654</v>
      </c>
      <c r="BK18" s="377">
        <f t="shared" si="20"/>
        <v>0.11730613747888666</v>
      </c>
      <c r="BL18" s="376">
        <v>11911</v>
      </c>
      <c r="BM18" s="377">
        <f t="shared" si="21"/>
        <v>9.5348260100383442E-2</v>
      </c>
      <c r="BN18" s="376">
        <v>11066</v>
      </c>
      <c r="BO18" s="377">
        <f t="shared" si="22"/>
        <v>8.8583985078569655E-2</v>
      </c>
      <c r="BP18" s="376">
        <v>11971</v>
      </c>
      <c r="BQ18" s="377">
        <f t="shared" si="23"/>
        <v>9.5471655979838588E-2</v>
      </c>
      <c r="BR18" s="373">
        <v>18185</v>
      </c>
      <c r="BS18" s="374">
        <f t="shared" si="24"/>
        <v>0.14524296348359478</v>
      </c>
      <c r="BT18" s="373">
        <v>8323</v>
      </c>
      <c r="BU18" s="374">
        <f t="shared" si="25"/>
        <v>6.6450567260940036E-2</v>
      </c>
    </row>
    <row r="19" spans="1:73" ht="22.5" customHeight="1" x14ac:dyDescent="0.25">
      <c r="A19" s="293" t="s">
        <v>99</v>
      </c>
      <c r="B19" s="416"/>
      <c r="C19" s="417"/>
      <c r="D19" s="417"/>
      <c r="E19" s="417"/>
      <c r="F19" s="417"/>
      <c r="G19" s="418"/>
      <c r="H19" s="416"/>
      <c r="I19" s="418"/>
      <c r="J19" s="339">
        <v>3825</v>
      </c>
      <c r="K19" s="312"/>
      <c r="L19" s="421"/>
      <c r="M19" s="407"/>
      <c r="N19" s="339">
        <v>3981</v>
      </c>
      <c r="O19" s="331">
        <f t="shared" si="0"/>
        <v>3.1144142382163113E-2</v>
      </c>
      <c r="P19" s="421"/>
      <c r="Q19" s="407"/>
      <c r="R19" s="339">
        <v>14440</v>
      </c>
      <c r="S19" s="341">
        <f t="shared" si="1"/>
        <v>0.11300053996102891</v>
      </c>
      <c r="T19" s="404"/>
      <c r="U19" s="407"/>
      <c r="V19" s="339">
        <v>13947</v>
      </c>
      <c r="W19" s="367">
        <f t="shared" si="26"/>
        <v>0.10946378677047688</v>
      </c>
      <c r="X19" s="404"/>
      <c r="Y19" s="407"/>
      <c r="Z19" s="339">
        <v>13229</v>
      </c>
      <c r="AA19" s="372">
        <f t="shared" si="2"/>
        <v>0.10367554858934169</v>
      </c>
      <c r="AB19" s="376">
        <v>12418</v>
      </c>
      <c r="AC19" s="377">
        <f t="shared" si="3"/>
        <v>9.731669853609605E-2</v>
      </c>
      <c r="AD19" s="373">
        <v>11901</v>
      </c>
      <c r="AE19" s="374">
        <f t="shared" si="4"/>
        <v>9.3181124186691097E-2</v>
      </c>
      <c r="AF19" s="373">
        <v>2527</v>
      </c>
      <c r="AG19" s="374">
        <f t="shared" si="5"/>
        <v>1.9887146151243044E-2</v>
      </c>
      <c r="AH19" s="373">
        <v>4215</v>
      </c>
      <c r="AI19" s="374">
        <f t="shared" si="6"/>
        <v>3.3126115010098947E-2</v>
      </c>
      <c r="AJ19" s="373">
        <v>10173</v>
      </c>
      <c r="AK19" s="374">
        <f t="shared" si="7"/>
        <v>7.999968544309273E-2</v>
      </c>
      <c r="AL19" s="376">
        <v>9299</v>
      </c>
      <c r="AM19" s="377">
        <f t="shared" si="8"/>
        <v>7.3234888757629457E-2</v>
      </c>
      <c r="AN19" s="376">
        <v>9520</v>
      </c>
      <c r="AO19" s="377">
        <f t="shared" si="9"/>
        <v>7.4416859483459441E-2</v>
      </c>
      <c r="AP19" s="376">
        <v>9437</v>
      </c>
      <c r="AQ19" s="377">
        <f t="shared" si="10"/>
        <v>7.4159351842392709E-2</v>
      </c>
      <c r="AR19" s="376">
        <v>9912</v>
      </c>
      <c r="AS19" s="377">
        <f t="shared" si="11"/>
        <v>7.7643132985015004E-2</v>
      </c>
      <c r="AT19" s="376">
        <v>9609</v>
      </c>
      <c r="AU19" s="377">
        <f t="shared" si="12"/>
        <v>7.5251975472037963E-2</v>
      </c>
      <c r="AV19" s="376">
        <v>9113</v>
      </c>
      <c r="AW19" s="377">
        <f t="shared" si="13"/>
        <v>7.1327379601293026E-2</v>
      </c>
      <c r="AX19" s="376">
        <v>8911</v>
      </c>
      <c r="AY19" s="377">
        <f t="shared" si="14"/>
        <v>6.9699411023942309E-2</v>
      </c>
      <c r="AZ19" s="376">
        <v>9064</v>
      </c>
      <c r="BA19" s="377">
        <f t="shared" si="15"/>
        <v>7.0715818217281068E-2</v>
      </c>
      <c r="BB19" s="376">
        <v>9031</v>
      </c>
      <c r="BC19" s="377">
        <f t="shared" si="16"/>
        <v>7.0695526243688592E-2</v>
      </c>
      <c r="BD19" s="376">
        <v>9341</v>
      </c>
      <c r="BE19" s="377">
        <f t="shared" si="17"/>
        <v>7.3025055701051486E-2</v>
      </c>
      <c r="BF19" s="376">
        <v>9914</v>
      </c>
      <c r="BG19" s="377">
        <f t="shared" si="18"/>
        <v>7.8976507794887324E-2</v>
      </c>
      <c r="BH19" s="376">
        <v>78</v>
      </c>
      <c r="BI19" s="377">
        <f t="shared" si="19"/>
        <v>6.2439461739819562E-4</v>
      </c>
      <c r="BJ19" s="376">
        <v>9905</v>
      </c>
      <c r="BK19" s="377">
        <f t="shared" si="20"/>
        <v>7.9290111350373435E-2</v>
      </c>
      <c r="BL19" s="376">
        <v>10797</v>
      </c>
      <c r="BM19" s="377">
        <f t="shared" si="21"/>
        <v>8.6430624154465618E-2</v>
      </c>
      <c r="BN19" s="376">
        <v>11108</v>
      </c>
      <c r="BO19" s="377">
        <f t="shared" si="22"/>
        <v>8.8920197564860998E-2</v>
      </c>
      <c r="BP19" s="376">
        <v>10662</v>
      </c>
      <c r="BQ19" s="377">
        <f t="shared" si="23"/>
        <v>8.5032060484256863E-2</v>
      </c>
      <c r="BR19" s="373">
        <v>0</v>
      </c>
      <c r="BS19" s="374">
        <f t="shared" si="24"/>
        <v>0</v>
      </c>
      <c r="BT19" s="373">
        <v>6992</v>
      </c>
      <c r="BU19" s="374">
        <f t="shared" si="25"/>
        <v>5.5823905597560099E-2</v>
      </c>
    </row>
    <row r="20" spans="1:73" ht="22.5" customHeight="1" x14ac:dyDescent="0.25">
      <c r="A20" s="293" t="s">
        <v>100</v>
      </c>
      <c r="B20" s="408">
        <v>998</v>
      </c>
      <c r="C20" s="409">
        <v>7.7999999999999996E-3</v>
      </c>
      <c r="D20" s="303">
        <v>512</v>
      </c>
      <c r="E20" s="304">
        <f t="shared" ref="E20:E22" si="27">D20/$D$23</f>
        <v>4.0634920634920633E-3</v>
      </c>
      <c r="F20" s="303">
        <v>867</v>
      </c>
      <c r="G20" s="304">
        <f t="shared" ref="G20:G22" si="28">F20/$F$23</f>
        <v>6.915033618070012E-3</v>
      </c>
      <c r="H20" s="305">
        <v>1074</v>
      </c>
      <c r="I20" s="306">
        <f t="shared" ref="I20:I22" si="29">H20/$H$23</f>
        <v>8.5238095238095238E-3</v>
      </c>
      <c r="J20" s="339">
        <v>1337</v>
      </c>
      <c r="K20" s="312">
        <f t="shared" ref="K20:K22" si="30">J20/$J$23</f>
        <v>1.0677293381994746E-2</v>
      </c>
      <c r="L20" s="316">
        <v>2071</v>
      </c>
      <c r="M20" s="317">
        <f>L20/$L$23</f>
        <v>1.6599871753767235E-2</v>
      </c>
      <c r="N20" s="339">
        <v>1426</v>
      </c>
      <c r="O20" s="331">
        <f t="shared" si="0"/>
        <v>1.1155877175826326E-2</v>
      </c>
      <c r="P20" s="334">
        <v>1645</v>
      </c>
      <c r="Q20" s="335">
        <f>P20/$P$23</f>
        <v>1.2870465996932996E-2</v>
      </c>
      <c r="R20" s="339">
        <v>1152</v>
      </c>
      <c r="S20" s="341">
        <f t="shared" si="1"/>
        <v>9.015001525976821E-3</v>
      </c>
      <c r="T20" s="339">
        <v>1123</v>
      </c>
      <c r="U20" s="365">
        <f>T20/$P$23</f>
        <v>8.7863424404594249E-3</v>
      </c>
      <c r="V20" s="339">
        <v>1111</v>
      </c>
      <c r="W20" s="367">
        <f t="shared" si="26"/>
        <v>8.7197438231877682E-3</v>
      </c>
      <c r="X20" s="339">
        <v>1090</v>
      </c>
      <c r="Y20" s="370">
        <f>X20/$P$23</f>
        <v>8.5281507213720159E-3</v>
      </c>
      <c r="Z20" s="339">
        <v>1136</v>
      </c>
      <c r="AA20" s="372">
        <f t="shared" si="2"/>
        <v>8.9028213166144204E-3</v>
      </c>
      <c r="AB20" s="376">
        <v>1054</v>
      </c>
      <c r="AC20" s="377">
        <f t="shared" si="3"/>
        <v>8.2599291558258358E-3</v>
      </c>
      <c r="AD20" s="373">
        <v>1087</v>
      </c>
      <c r="AE20" s="374">
        <f t="shared" si="4"/>
        <v>8.5108715226395442E-3</v>
      </c>
      <c r="AF20" s="373">
        <v>805</v>
      </c>
      <c r="AG20" s="374">
        <f t="shared" si="5"/>
        <v>6.3352404636923829E-3</v>
      </c>
      <c r="AH20" s="373">
        <v>892</v>
      </c>
      <c r="AI20" s="374">
        <f t="shared" si="6"/>
        <v>7.0103190009509512E-3</v>
      </c>
      <c r="AJ20" s="373">
        <v>892</v>
      </c>
      <c r="AK20" s="374">
        <f t="shared" si="7"/>
        <v>7.0146190322656751E-3</v>
      </c>
      <c r="AL20" s="376">
        <v>983</v>
      </c>
      <c r="AM20" s="377">
        <f t="shared" si="8"/>
        <v>7.7416814333530221E-3</v>
      </c>
      <c r="AN20" s="376">
        <v>984</v>
      </c>
      <c r="AO20" s="377">
        <f t="shared" si="9"/>
        <v>7.6918266524920271E-3</v>
      </c>
      <c r="AP20" s="376">
        <v>1115</v>
      </c>
      <c r="AQ20" s="377">
        <f t="shared" si="10"/>
        <v>8.7620724069373615E-3</v>
      </c>
      <c r="AR20" s="376">
        <v>1069</v>
      </c>
      <c r="AS20" s="377">
        <f t="shared" si="11"/>
        <v>8.3737398265719375E-3</v>
      </c>
      <c r="AT20" s="376">
        <v>789</v>
      </c>
      <c r="AU20" s="377">
        <f t="shared" si="12"/>
        <v>6.1789789413506041E-3</v>
      </c>
      <c r="AV20" s="376">
        <v>976</v>
      </c>
      <c r="AW20" s="377">
        <f t="shared" si="13"/>
        <v>7.6391443532165025E-3</v>
      </c>
      <c r="AX20" s="376">
        <v>955</v>
      </c>
      <c r="AY20" s="377">
        <f t="shared" si="14"/>
        <v>7.469749470077983E-3</v>
      </c>
      <c r="AZ20" s="376">
        <v>1099</v>
      </c>
      <c r="BA20" s="377">
        <f t="shared" si="15"/>
        <v>8.5742149405110199E-3</v>
      </c>
      <c r="BB20" s="376">
        <v>1181</v>
      </c>
      <c r="BC20" s="377">
        <f t="shared" si="16"/>
        <v>9.244980234060042E-3</v>
      </c>
      <c r="BD20" s="376">
        <v>1225</v>
      </c>
      <c r="BE20" s="377">
        <f t="shared" si="17"/>
        <v>9.5766720087558151E-3</v>
      </c>
      <c r="BF20" s="376">
        <v>1301</v>
      </c>
      <c r="BG20" s="377">
        <f t="shared" si="18"/>
        <v>1.0363973839131371E-2</v>
      </c>
      <c r="BH20" s="376">
        <v>4714</v>
      </c>
      <c r="BI20" s="377">
        <f t="shared" si="19"/>
        <v>3.7735849056603772E-2</v>
      </c>
      <c r="BJ20" s="376">
        <v>3027</v>
      </c>
      <c r="BK20" s="377">
        <f t="shared" si="20"/>
        <v>2.423131419056844E-2</v>
      </c>
      <c r="BL20" s="376">
        <v>2523</v>
      </c>
      <c r="BM20" s="377">
        <f t="shared" si="21"/>
        <v>2.0196764355072405E-2</v>
      </c>
      <c r="BN20" s="376">
        <v>1853</v>
      </c>
      <c r="BO20" s="377">
        <f t="shared" si="22"/>
        <v>1.4833374692805852E-2</v>
      </c>
      <c r="BP20" s="376">
        <v>1098</v>
      </c>
      <c r="BQ20" s="377">
        <f t="shared" si="23"/>
        <v>8.7568188343382144E-3</v>
      </c>
      <c r="BR20" s="373">
        <v>891</v>
      </c>
      <c r="BS20" s="374">
        <f t="shared" si="24"/>
        <v>7.1163860579534204E-3</v>
      </c>
      <c r="BT20" s="373">
        <v>884</v>
      </c>
      <c r="BU20" s="374">
        <f t="shared" si="25"/>
        <v>7.0578278816137196E-3</v>
      </c>
    </row>
    <row r="21" spans="1:73" ht="30" x14ac:dyDescent="0.25">
      <c r="A21" s="337" t="s">
        <v>101</v>
      </c>
      <c r="B21" s="408"/>
      <c r="C21" s="408"/>
      <c r="D21" s="303">
        <v>969</v>
      </c>
      <c r="E21" s="304">
        <f t="shared" si="27"/>
        <v>7.6904761904761903E-3</v>
      </c>
      <c r="F21" s="303">
        <v>1306</v>
      </c>
      <c r="G21" s="304">
        <f t="shared" si="28"/>
        <v>1.0416417422375358E-2</v>
      </c>
      <c r="H21" s="305">
        <v>1414</v>
      </c>
      <c r="I21" s="306">
        <f t="shared" si="29"/>
        <v>1.1222222222222222E-2</v>
      </c>
      <c r="J21" s="339">
        <v>1290</v>
      </c>
      <c r="K21" s="312">
        <f t="shared" si="30"/>
        <v>1.0301950981879747E-2</v>
      </c>
      <c r="L21" s="316">
        <v>953</v>
      </c>
      <c r="M21" s="317">
        <f t="shared" ref="M21:M22" si="31">L21/$L$23</f>
        <v>7.6386662391792239E-3</v>
      </c>
      <c r="N21" s="339">
        <v>883</v>
      </c>
      <c r="O21" s="331">
        <f t="shared" si="0"/>
        <v>6.9078818697437903E-3</v>
      </c>
      <c r="P21" s="334">
        <v>523</v>
      </c>
      <c r="Q21" s="335">
        <f>P21/$P$23</f>
        <v>4.0919475479610674E-3</v>
      </c>
      <c r="R21" s="339">
        <v>473</v>
      </c>
      <c r="S21" s="341">
        <f t="shared" si="1"/>
        <v>3.7014719807179136E-3</v>
      </c>
      <c r="T21" s="339">
        <v>277</v>
      </c>
      <c r="U21" s="365">
        <f>T21/$P$23</f>
        <v>2.1672456420367414E-3</v>
      </c>
      <c r="V21" s="339">
        <v>328</v>
      </c>
      <c r="W21" s="367">
        <f t="shared" si="26"/>
        <v>2.574325809185948E-3</v>
      </c>
      <c r="X21" s="339">
        <v>194</v>
      </c>
      <c r="Y21" s="370">
        <f>X21/$P$23</f>
        <v>1.5178543485744687E-3</v>
      </c>
      <c r="Z21" s="339">
        <v>265</v>
      </c>
      <c r="AA21" s="372">
        <f t="shared" si="2"/>
        <v>2.0768025078369908E-3</v>
      </c>
      <c r="AB21" s="376">
        <v>222</v>
      </c>
      <c r="AC21" s="377">
        <f t="shared" si="3"/>
        <v>1.7397573743769788E-3</v>
      </c>
      <c r="AD21" s="373">
        <v>308</v>
      </c>
      <c r="AE21" s="374">
        <f t="shared" si="4"/>
        <v>2.4115440928914257E-3</v>
      </c>
      <c r="AF21" s="373">
        <v>174</v>
      </c>
      <c r="AG21" s="374">
        <f t="shared" si="5"/>
        <v>1.3693563238291609E-3</v>
      </c>
      <c r="AH21" s="373">
        <v>237</v>
      </c>
      <c r="AI21" s="374">
        <f t="shared" si="6"/>
        <v>1.8626071785037841E-3</v>
      </c>
      <c r="AJ21" s="373">
        <v>280</v>
      </c>
      <c r="AK21" s="374">
        <f t="shared" si="7"/>
        <v>2.2018983509354134E-3</v>
      </c>
      <c r="AL21" s="376">
        <v>308</v>
      </c>
      <c r="AM21" s="377">
        <f t="shared" si="8"/>
        <v>2.4256743453435715E-3</v>
      </c>
      <c r="AN21" s="376">
        <v>347</v>
      </c>
      <c r="AO21" s="377">
        <f t="shared" si="9"/>
        <v>2.7124632605840786E-3</v>
      </c>
      <c r="AP21" s="376">
        <v>509</v>
      </c>
      <c r="AQ21" s="377">
        <f t="shared" si="10"/>
        <v>3.9999056996691627E-3</v>
      </c>
      <c r="AR21" s="376">
        <v>453</v>
      </c>
      <c r="AS21" s="377">
        <f t="shared" si="11"/>
        <v>3.5484603755258064E-3</v>
      </c>
      <c r="AT21" s="376">
        <v>384</v>
      </c>
      <c r="AU21" s="377">
        <f t="shared" si="12"/>
        <v>3.0072597129006742E-3</v>
      </c>
      <c r="AV21" s="376">
        <v>383</v>
      </c>
      <c r="AW21" s="377">
        <f t="shared" si="13"/>
        <v>2.9977379992642628E-3</v>
      </c>
      <c r="AX21" s="376">
        <v>356</v>
      </c>
      <c r="AY21" s="377">
        <f t="shared" si="14"/>
        <v>2.7845348809924209E-3</v>
      </c>
      <c r="AZ21" s="376">
        <v>461</v>
      </c>
      <c r="BA21" s="377">
        <f t="shared" si="15"/>
        <v>3.5966452116247319E-3</v>
      </c>
      <c r="BB21" s="376">
        <v>420</v>
      </c>
      <c r="BC21" s="377">
        <f t="shared" si="16"/>
        <v>3.2877999138909548E-3</v>
      </c>
      <c r="BD21" s="376">
        <v>613</v>
      </c>
      <c r="BE21" s="377">
        <f t="shared" si="17"/>
        <v>4.7922448500957665E-3</v>
      </c>
      <c r="BF21" s="376">
        <v>632</v>
      </c>
      <c r="BG21" s="377">
        <f t="shared" si="18"/>
        <v>5.034612964128383E-3</v>
      </c>
      <c r="BH21" s="376">
        <v>604</v>
      </c>
      <c r="BI21" s="377">
        <f t="shared" si="19"/>
        <v>4.8350557552373098E-3</v>
      </c>
      <c r="BJ21" s="376">
        <v>571</v>
      </c>
      <c r="BK21" s="377">
        <f t="shared" si="20"/>
        <v>4.5708888017226886E-3</v>
      </c>
      <c r="BL21" s="376">
        <v>400</v>
      </c>
      <c r="BM21" s="377">
        <f t="shared" si="21"/>
        <v>3.2020236789651059E-3</v>
      </c>
      <c r="BN21" s="376">
        <v>392</v>
      </c>
      <c r="BO21" s="377">
        <f t="shared" si="22"/>
        <v>3.1379832053858039E-3</v>
      </c>
      <c r="BP21" s="376">
        <v>413</v>
      </c>
      <c r="BQ21" s="377">
        <f t="shared" si="23"/>
        <v>3.293776118926851E-3</v>
      </c>
      <c r="BR21" s="373">
        <v>248</v>
      </c>
      <c r="BS21" s="374">
        <f t="shared" si="24"/>
        <v>1.9807673876233987E-3</v>
      </c>
      <c r="BT21" s="373">
        <v>246</v>
      </c>
      <c r="BU21" s="374">
        <f t="shared" si="25"/>
        <v>1.9640561752001981E-3</v>
      </c>
    </row>
    <row r="22" spans="1:73" ht="30" x14ac:dyDescent="0.25">
      <c r="A22" s="293" t="s">
        <v>102</v>
      </c>
      <c r="B22" s="303">
        <v>366</v>
      </c>
      <c r="C22" s="304">
        <v>2.8999999999999998E-3</v>
      </c>
      <c r="D22" s="303">
        <v>1747</v>
      </c>
      <c r="E22" s="304">
        <f t="shared" si="27"/>
        <v>1.3865079365079365E-2</v>
      </c>
      <c r="F22" s="303">
        <v>2359</v>
      </c>
      <c r="G22" s="304">
        <f t="shared" si="28"/>
        <v>1.8814953062315062E-2</v>
      </c>
      <c r="H22" s="305">
        <v>2382</v>
      </c>
      <c r="I22" s="306">
        <f t="shared" si="29"/>
        <v>1.8904761904761903E-2</v>
      </c>
      <c r="J22" s="339">
        <v>2800</v>
      </c>
      <c r="K22" s="312">
        <f t="shared" si="30"/>
        <v>2.2360823836638209E-2</v>
      </c>
      <c r="L22" s="316">
        <v>2880</v>
      </c>
      <c r="M22" s="317">
        <f t="shared" si="31"/>
        <v>2.3084321898044245E-2</v>
      </c>
      <c r="N22" s="339">
        <v>3380</v>
      </c>
      <c r="O22" s="331">
        <f t="shared" si="0"/>
        <v>2.644240172110307E-2</v>
      </c>
      <c r="P22" s="334">
        <v>3443</v>
      </c>
      <c r="Q22" s="335">
        <f>P22/$P$23</f>
        <v>2.6938002691453071E-2</v>
      </c>
      <c r="R22" s="339">
        <v>3741</v>
      </c>
      <c r="S22" s="341">
        <f t="shared" si="1"/>
        <v>2.9275278392950771E-2</v>
      </c>
      <c r="T22" s="339">
        <v>3739</v>
      </c>
      <c r="U22" s="365">
        <f>T22/$P$23</f>
        <v>2.9253904171752262E-2</v>
      </c>
      <c r="V22" s="339">
        <v>3835</v>
      </c>
      <c r="W22" s="367">
        <f t="shared" si="26"/>
        <v>3.0099205726305214E-2</v>
      </c>
      <c r="X22" s="339">
        <v>3838</v>
      </c>
      <c r="Y22" s="370">
        <f>X22/$P$23</f>
        <v>3.002847932901449E-2</v>
      </c>
      <c r="Z22" s="339">
        <v>3891</v>
      </c>
      <c r="AA22" s="372">
        <f t="shared" si="2"/>
        <v>3.0493730407523512E-2</v>
      </c>
      <c r="AB22" s="376">
        <v>3997</v>
      </c>
      <c r="AC22" s="377">
        <f t="shared" si="3"/>
        <v>3.1323469483715241E-2</v>
      </c>
      <c r="AD22" s="373">
        <v>4135</v>
      </c>
      <c r="AE22" s="374">
        <f t="shared" si="4"/>
        <v>3.2375762415928717E-2</v>
      </c>
      <c r="AF22" s="373">
        <v>4348</v>
      </c>
      <c r="AG22" s="374">
        <f>AF22/$AF$23</f>
        <v>3.4218168367868916E-2</v>
      </c>
      <c r="AH22" s="373">
        <v>4488</v>
      </c>
      <c r="AI22" s="374">
        <f t="shared" si="6"/>
        <v>3.527164986128685E-2</v>
      </c>
      <c r="AJ22" s="373">
        <v>4606</v>
      </c>
      <c r="AK22" s="374">
        <f t="shared" si="7"/>
        <v>3.6221227872887556E-2</v>
      </c>
      <c r="AL22" s="376">
        <v>4768</v>
      </c>
      <c r="AM22" s="377">
        <f t="shared" si="8"/>
        <v>3.7550698956487501E-2</v>
      </c>
      <c r="AN22" s="376">
        <v>4965</v>
      </c>
      <c r="AO22" s="377">
        <f t="shared" si="9"/>
        <v>3.8810893627665564E-2</v>
      </c>
      <c r="AP22" s="376">
        <v>5107</v>
      </c>
      <c r="AQ22" s="377">
        <f t="shared" si="10"/>
        <v>4.0132649132044035E-2</v>
      </c>
      <c r="AR22" s="376">
        <v>5319</v>
      </c>
      <c r="AS22" s="377">
        <f t="shared" si="11"/>
        <v>4.1665034740445396E-2</v>
      </c>
      <c r="AT22" s="376">
        <v>5501</v>
      </c>
      <c r="AU22" s="377">
        <f t="shared" si="12"/>
        <v>4.3080561668402628E-2</v>
      </c>
      <c r="AV22" s="376">
        <v>5701</v>
      </c>
      <c r="AW22" s="377">
        <f t="shared" si="13"/>
        <v>4.4621682333695983E-2</v>
      </c>
      <c r="AX22" s="376">
        <v>5845</v>
      </c>
      <c r="AY22" s="377">
        <f t="shared" si="14"/>
        <v>4.5717995447754775E-2</v>
      </c>
      <c r="AZ22" s="376">
        <v>6027</v>
      </c>
      <c r="BA22" s="377">
        <f t="shared" si="15"/>
        <v>4.7021650087770629E-2</v>
      </c>
      <c r="BB22" s="376">
        <v>6239</v>
      </c>
      <c r="BC22" s="377">
        <f t="shared" si="16"/>
        <v>4.8839484911346827E-2</v>
      </c>
      <c r="BD22" s="376">
        <v>6554</v>
      </c>
      <c r="BE22" s="377">
        <f t="shared" si="17"/>
        <v>5.1237149669702539E-2</v>
      </c>
      <c r="BF22" s="376">
        <v>6914</v>
      </c>
      <c r="BG22" s="377">
        <f t="shared" si="18"/>
        <v>5.5078028534784239E-2</v>
      </c>
      <c r="BH22" s="376">
        <v>7154</v>
      </c>
      <c r="BI22" s="377">
        <f>BH22/$BH$23</f>
        <v>5.7268193498290917E-2</v>
      </c>
      <c r="BJ22" s="376">
        <v>7447</v>
      </c>
      <c r="BK22" s="377">
        <f>BJ22/$BH$23</f>
        <v>5.961367584313286E-2</v>
      </c>
      <c r="BL22" s="376">
        <v>7595</v>
      </c>
      <c r="BM22" s="377">
        <f>BL22/$BH$23</f>
        <v>6.0798424604349949E-2</v>
      </c>
      <c r="BN22" s="376">
        <v>7798</v>
      </c>
      <c r="BO22" s="377">
        <f>BN22/$BH$23</f>
        <v>6.2423451621424743E-2</v>
      </c>
      <c r="BP22" s="376">
        <v>7977</v>
      </c>
      <c r="BQ22" s="377">
        <f t="shared" si="23"/>
        <v>6.3618528088812326E-2</v>
      </c>
      <c r="BR22" s="373">
        <v>8004</v>
      </c>
      <c r="BS22" s="374">
        <f t="shared" si="24"/>
        <v>6.3927670042490656E-2</v>
      </c>
      <c r="BT22" s="373">
        <v>8086</v>
      </c>
      <c r="BU22" s="374">
        <f t="shared" si="25"/>
        <v>6.4558366799466665E-2</v>
      </c>
    </row>
    <row r="23" spans="1:73" ht="22.5" customHeight="1" x14ac:dyDescent="0.25">
      <c r="A23" s="293" t="s">
        <v>66</v>
      </c>
      <c r="B23" s="303">
        <v>128000</v>
      </c>
      <c r="C23" s="303"/>
      <c r="D23" s="303">
        <v>126000</v>
      </c>
      <c r="E23" s="303"/>
      <c r="F23" s="303">
        <v>125379</v>
      </c>
      <c r="G23" s="303"/>
      <c r="H23" s="305">
        <v>126000</v>
      </c>
      <c r="I23" s="305"/>
      <c r="J23" s="339">
        <v>125219</v>
      </c>
      <c r="K23" s="311"/>
      <c r="L23" s="316">
        <v>124760</v>
      </c>
      <c r="M23" s="316"/>
      <c r="N23" s="339">
        <v>127825</v>
      </c>
      <c r="O23" s="330"/>
      <c r="P23" s="334">
        <v>127812</v>
      </c>
      <c r="Q23" s="334"/>
      <c r="R23" s="339">
        <v>127787</v>
      </c>
      <c r="S23" s="340"/>
      <c r="T23" s="339">
        <v>127477</v>
      </c>
      <c r="U23" s="364"/>
      <c r="V23" s="339">
        <v>127412</v>
      </c>
      <c r="W23" s="366"/>
      <c r="X23" s="339">
        <v>127699</v>
      </c>
      <c r="Y23" s="369"/>
      <c r="Z23" s="339">
        <v>127600</v>
      </c>
      <c r="AA23" s="371"/>
      <c r="AB23" s="376">
        <v>127604</v>
      </c>
      <c r="AC23" s="355"/>
      <c r="AD23" s="373">
        <v>127719</v>
      </c>
      <c r="AE23" s="375"/>
      <c r="AF23" s="373">
        <v>127067</v>
      </c>
      <c r="AG23" s="375"/>
      <c r="AH23" s="373">
        <v>127241</v>
      </c>
      <c r="AI23" s="375"/>
      <c r="AJ23" s="373">
        <v>127163</v>
      </c>
      <c r="AK23" s="375"/>
      <c r="AL23" s="376">
        <v>126975</v>
      </c>
      <c r="AM23" s="355"/>
      <c r="AN23" s="376">
        <v>127928</v>
      </c>
      <c r="AO23" s="355"/>
      <c r="AP23" s="376">
        <v>127253</v>
      </c>
      <c r="AQ23" s="355"/>
      <c r="AR23" s="376">
        <v>127661</v>
      </c>
      <c r="AS23" s="355"/>
      <c r="AT23" s="376">
        <v>127691</v>
      </c>
      <c r="AU23" s="355"/>
      <c r="AV23" s="376">
        <v>127763</v>
      </c>
      <c r="AW23" s="355"/>
      <c r="AX23" s="376">
        <v>127849</v>
      </c>
      <c r="AY23" s="355"/>
      <c r="AZ23" s="376">
        <v>128175</v>
      </c>
      <c r="BA23" s="355"/>
      <c r="BB23" s="376">
        <v>127745</v>
      </c>
      <c r="BC23" s="355"/>
      <c r="BD23" s="376">
        <v>127915</v>
      </c>
      <c r="BE23" s="355"/>
      <c r="BF23" s="376">
        <v>125531</v>
      </c>
      <c r="BG23" s="355"/>
      <c r="BH23" s="376">
        <v>124921</v>
      </c>
      <c r="BI23" s="355"/>
      <c r="BJ23" s="376">
        <v>124921</v>
      </c>
      <c r="BK23" s="355"/>
      <c r="BL23" s="376">
        <v>125260</v>
      </c>
      <c r="BM23" s="355"/>
      <c r="BN23" s="376">
        <v>125302</v>
      </c>
      <c r="BO23" s="355"/>
      <c r="BP23" s="376">
        <v>125388</v>
      </c>
      <c r="BQ23" s="355"/>
      <c r="BR23" s="373">
        <v>125204</v>
      </c>
      <c r="BS23" s="375"/>
      <c r="BT23" s="373">
        <v>125251</v>
      </c>
      <c r="BU23" s="375"/>
    </row>
  </sheetData>
  <mergeCells count="48">
    <mergeCell ref="V14:W14"/>
    <mergeCell ref="BT14:BU14"/>
    <mergeCell ref="AD14:AE14"/>
    <mergeCell ref="BP14:BQ14"/>
    <mergeCell ref="H16:I19"/>
    <mergeCell ref="H14:I14"/>
    <mergeCell ref="J14:K14"/>
    <mergeCell ref="X14:Y14"/>
    <mergeCell ref="X16:X19"/>
    <mergeCell ref="P16:P19"/>
    <mergeCell ref="Q16:Q19"/>
    <mergeCell ref="Y16:Y19"/>
    <mergeCell ref="L14:M14"/>
    <mergeCell ref="L16:L19"/>
    <mergeCell ref="M16:M19"/>
    <mergeCell ref="N14:O14"/>
    <mergeCell ref="B20:B21"/>
    <mergeCell ref="C20:C21"/>
    <mergeCell ref="B14:C14"/>
    <mergeCell ref="D14:E14"/>
    <mergeCell ref="F14:G14"/>
    <mergeCell ref="B16:G19"/>
    <mergeCell ref="T14:U14"/>
    <mergeCell ref="T16:T19"/>
    <mergeCell ref="U16:U19"/>
    <mergeCell ref="R14:S14"/>
    <mergeCell ref="P14:Q14"/>
    <mergeCell ref="BF14:BG14"/>
    <mergeCell ref="AP14:AQ14"/>
    <mergeCell ref="AB14:AC14"/>
    <mergeCell ref="Z14:AA14"/>
    <mergeCell ref="AN14:AO14"/>
    <mergeCell ref="AJ14:AK14"/>
    <mergeCell ref="AH14:AI14"/>
    <mergeCell ref="AF14:AG14"/>
    <mergeCell ref="AX14:AY14"/>
    <mergeCell ref="AT14:AU14"/>
    <mergeCell ref="BD14:BE14"/>
    <mergeCell ref="AV14:AW14"/>
    <mergeCell ref="AR14:AS14"/>
    <mergeCell ref="BB14:BC14"/>
    <mergeCell ref="AZ14:BA14"/>
    <mergeCell ref="AL14:AM14"/>
    <mergeCell ref="BR14:BS14"/>
    <mergeCell ref="BN14:BO14"/>
    <mergeCell ref="BL14:BM14"/>
    <mergeCell ref="BJ14:BK14"/>
    <mergeCell ref="BH14:BI14"/>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1"/>
  <sheetViews>
    <sheetView showGridLines="0" topLeftCell="B1" workbookViewId="0">
      <pane ySplit="1" topLeftCell="A629" activePane="bottomLeft" state="frozen"/>
      <selection pane="bottomLeft" activeCell="K641" sqref="K641"/>
    </sheetView>
  </sheetViews>
  <sheetFormatPr baseColWidth="10" defaultRowHeight="15" x14ac:dyDescent="0.25"/>
  <cols>
    <col min="1" max="1" width="50.85546875" bestFit="1" customWidth="1"/>
    <col min="2" max="2" width="23.7109375" style="103" customWidth="1"/>
    <col min="3" max="3" width="12.85546875" style="103" customWidth="1"/>
    <col min="4" max="4" width="14.85546875" style="103" customWidth="1"/>
    <col min="5" max="5" width="18.85546875" style="103" customWidth="1"/>
    <col min="6" max="6" width="18.42578125" style="103" customWidth="1"/>
    <col min="7" max="7" width="21.42578125" style="103" customWidth="1"/>
    <col min="8" max="8" width="16.42578125" style="103" customWidth="1"/>
    <col min="9" max="9" width="17.7109375" style="103" customWidth="1"/>
    <col min="10" max="10" width="16.42578125" style="103" customWidth="1"/>
    <col min="11" max="11" width="19.7109375" style="103" customWidth="1"/>
  </cols>
  <sheetData>
    <row r="1" spans="1:11" ht="57" customHeight="1" x14ac:dyDescent="0.25">
      <c r="A1" s="5" t="s">
        <v>6</v>
      </c>
      <c r="B1" s="5" t="s">
        <v>8</v>
      </c>
      <c r="C1" s="5" t="s">
        <v>10</v>
      </c>
      <c r="D1" s="5" t="s">
        <v>11</v>
      </c>
      <c r="E1" s="6" t="s">
        <v>0</v>
      </c>
      <c r="F1" s="6" t="s">
        <v>1</v>
      </c>
      <c r="G1" s="6" t="s">
        <v>2</v>
      </c>
      <c r="H1" s="6" t="s">
        <v>3</v>
      </c>
      <c r="I1" s="7" t="s">
        <v>17</v>
      </c>
      <c r="J1" s="6" t="s">
        <v>4</v>
      </c>
      <c r="K1" s="6" t="s">
        <v>5</v>
      </c>
    </row>
    <row r="2" spans="1:11" ht="18.75" x14ac:dyDescent="0.25">
      <c r="A2" s="9">
        <v>43894</v>
      </c>
      <c r="B2" s="2"/>
      <c r="C2" s="2"/>
      <c r="D2" s="2"/>
      <c r="E2" s="3"/>
      <c r="F2" s="3"/>
      <c r="G2" s="3"/>
      <c r="H2" s="3"/>
      <c r="I2" s="3"/>
      <c r="J2" s="3"/>
      <c r="K2" s="4"/>
    </row>
    <row r="3" spans="1:11" x14ac:dyDescent="0.25">
      <c r="A3" s="228" t="s">
        <v>18</v>
      </c>
      <c r="B3" s="220">
        <v>3</v>
      </c>
      <c r="C3" s="88">
        <v>1</v>
      </c>
      <c r="D3" s="88">
        <v>2</v>
      </c>
      <c r="E3" s="88">
        <v>116</v>
      </c>
      <c r="F3" s="88">
        <v>11</v>
      </c>
      <c r="G3" s="88">
        <v>0</v>
      </c>
      <c r="H3" s="88">
        <v>64</v>
      </c>
      <c r="I3" s="88"/>
      <c r="J3" s="88">
        <v>1</v>
      </c>
      <c r="K3" s="89">
        <f>SUM(B3:J3)</f>
        <v>198</v>
      </c>
    </row>
    <row r="4" spans="1:11" x14ac:dyDescent="0.25">
      <c r="A4" s="228" t="s">
        <v>7</v>
      </c>
      <c r="B4" s="220"/>
      <c r="C4" s="88"/>
      <c r="D4" s="88"/>
      <c r="E4" s="88">
        <v>0</v>
      </c>
      <c r="F4" s="88"/>
      <c r="G4" s="88"/>
      <c r="H4" s="88">
        <v>0</v>
      </c>
      <c r="I4" s="88"/>
      <c r="J4" s="88"/>
      <c r="K4" s="89">
        <f>SUM(B4:J4)</f>
        <v>0</v>
      </c>
    </row>
    <row r="5" spans="1:11" x14ac:dyDescent="0.25">
      <c r="A5" s="228" t="s">
        <v>9</v>
      </c>
      <c r="B5" s="220"/>
      <c r="C5" s="88"/>
      <c r="D5" s="88"/>
      <c r="E5" s="88" t="s">
        <v>13</v>
      </c>
      <c r="F5" s="88"/>
      <c r="G5" s="88"/>
      <c r="H5" s="88" t="s">
        <v>12</v>
      </c>
      <c r="I5" s="88"/>
      <c r="J5" s="88"/>
      <c r="K5" s="89">
        <f>SUM(B5:J5)</f>
        <v>0</v>
      </c>
    </row>
    <row r="6" spans="1:11" ht="18.75" x14ac:dyDescent="0.25">
      <c r="A6" s="227">
        <v>43896</v>
      </c>
      <c r="B6" s="90"/>
      <c r="C6" s="90"/>
      <c r="D6" s="90"/>
      <c r="E6" s="90"/>
      <c r="F6" s="90"/>
      <c r="G6" s="90"/>
      <c r="H6" s="90"/>
      <c r="I6" s="90"/>
      <c r="J6" s="90"/>
      <c r="K6" s="91"/>
    </row>
    <row r="7" spans="1:11" x14ac:dyDescent="0.25">
      <c r="A7" s="228" t="s">
        <v>18</v>
      </c>
      <c r="B7" s="220">
        <v>3</v>
      </c>
      <c r="C7" s="92">
        <v>0</v>
      </c>
      <c r="D7" s="88">
        <v>4</v>
      </c>
      <c r="E7" s="88">
        <v>85</v>
      </c>
      <c r="F7" s="88">
        <v>14</v>
      </c>
      <c r="G7" s="88">
        <v>1</v>
      </c>
      <c r="H7" s="88">
        <v>10</v>
      </c>
      <c r="I7" s="88">
        <v>4</v>
      </c>
      <c r="J7" s="88">
        <v>1</v>
      </c>
      <c r="K7" s="89">
        <f>SUM(B7:J7)</f>
        <v>122</v>
      </c>
    </row>
    <row r="8" spans="1:11" x14ac:dyDescent="0.25">
      <c r="A8" s="228" t="s">
        <v>7</v>
      </c>
      <c r="B8" s="220"/>
      <c r="C8" s="88"/>
      <c r="D8" s="88"/>
      <c r="E8" s="88">
        <v>0</v>
      </c>
      <c r="F8" s="88">
        <v>0</v>
      </c>
      <c r="G8" s="88"/>
      <c r="H8" s="88"/>
      <c r="I8" s="88"/>
      <c r="J8" s="88"/>
      <c r="K8" s="89">
        <f>SUM(B8:J8)</f>
        <v>0</v>
      </c>
    </row>
    <row r="9" spans="1:11" x14ac:dyDescent="0.25">
      <c r="A9" s="228" t="s">
        <v>9</v>
      </c>
      <c r="B9" s="220"/>
      <c r="C9" s="88"/>
      <c r="D9" s="88"/>
      <c r="E9" s="88" t="s">
        <v>14</v>
      </c>
      <c r="F9" s="88"/>
      <c r="G9" s="88" t="s">
        <v>15</v>
      </c>
      <c r="H9" s="88" t="s">
        <v>16</v>
      </c>
      <c r="I9" s="88"/>
      <c r="J9" s="88"/>
      <c r="K9" s="89">
        <f>SUM(B9:J9)</f>
        <v>0</v>
      </c>
    </row>
    <row r="10" spans="1:11" ht="18.75" x14ac:dyDescent="0.25">
      <c r="A10" s="227">
        <v>43900</v>
      </c>
      <c r="B10" s="90"/>
      <c r="C10" s="90"/>
      <c r="D10" s="90"/>
      <c r="E10" s="90"/>
      <c r="F10" s="90"/>
      <c r="G10" s="90"/>
      <c r="H10" s="90"/>
      <c r="I10" s="90"/>
      <c r="J10" s="90"/>
      <c r="K10" s="91"/>
    </row>
    <row r="11" spans="1:11" x14ac:dyDescent="0.25">
      <c r="A11" s="228" t="s">
        <v>18</v>
      </c>
      <c r="B11" s="220">
        <v>4</v>
      </c>
      <c r="C11" s="88">
        <v>0</v>
      </c>
      <c r="D11" s="88">
        <v>3</v>
      </c>
      <c r="E11" s="88">
        <v>69</v>
      </c>
      <c r="F11" s="88">
        <v>11</v>
      </c>
      <c r="G11" s="88">
        <v>0</v>
      </c>
      <c r="H11" s="88">
        <v>3</v>
      </c>
      <c r="I11" s="88">
        <v>4</v>
      </c>
      <c r="J11" s="88"/>
      <c r="K11" s="89">
        <f>SUM(B11:J11)</f>
        <v>94</v>
      </c>
    </row>
    <row r="12" spans="1:11" x14ac:dyDescent="0.25">
      <c r="A12" s="228" t="s">
        <v>22</v>
      </c>
      <c r="B12" s="220"/>
      <c r="C12" s="88"/>
      <c r="D12" s="88"/>
      <c r="E12" s="88">
        <v>150</v>
      </c>
      <c r="F12" s="88"/>
      <c r="G12" s="88"/>
      <c r="H12" s="88"/>
      <c r="I12" s="88">
        <v>1</v>
      </c>
      <c r="J12" s="88"/>
      <c r="K12" s="89">
        <v>151</v>
      </c>
    </row>
    <row r="13" spans="1:11" x14ac:dyDescent="0.25">
      <c r="A13" s="228" t="s">
        <v>7</v>
      </c>
      <c r="B13" s="220"/>
      <c r="C13" s="88"/>
      <c r="D13" s="88"/>
      <c r="E13" s="88">
        <v>0</v>
      </c>
      <c r="F13" s="88"/>
      <c r="G13" s="88"/>
      <c r="H13" s="88"/>
      <c r="I13" s="88">
        <v>0</v>
      </c>
      <c r="J13" s="88"/>
      <c r="K13" s="89">
        <f>SUM(B13:J13)</f>
        <v>0</v>
      </c>
    </row>
    <row r="14" spans="1:11" x14ac:dyDescent="0.25">
      <c r="A14" s="228" t="s">
        <v>9</v>
      </c>
      <c r="B14" s="220"/>
      <c r="C14" s="88"/>
      <c r="D14" s="88" t="s">
        <v>19</v>
      </c>
      <c r="E14" s="88" t="s">
        <v>20</v>
      </c>
      <c r="F14" s="88"/>
      <c r="G14" s="88"/>
      <c r="H14" s="88"/>
      <c r="I14" s="88" t="s">
        <v>21</v>
      </c>
      <c r="J14" s="88"/>
      <c r="K14" s="89">
        <v>152</v>
      </c>
    </row>
    <row r="15" spans="1:11" ht="18.75" x14ac:dyDescent="0.25">
      <c r="A15" s="227">
        <v>43903</v>
      </c>
      <c r="B15" s="90"/>
      <c r="C15" s="90"/>
      <c r="D15" s="90"/>
      <c r="E15" s="90"/>
      <c r="F15" s="90"/>
      <c r="G15" s="90"/>
      <c r="H15" s="90"/>
      <c r="I15" s="90"/>
      <c r="J15" s="90"/>
      <c r="K15" s="91"/>
    </row>
    <row r="16" spans="1:11" x14ac:dyDescent="0.25">
      <c r="A16" s="228" t="s">
        <v>18</v>
      </c>
      <c r="B16" s="220">
        <v>9</v>
      </c>
      <c r="C16" s="88">
        <v>15</v>
      </c>
      <c r="D16" s="88">
        <v>2</v>
      </c>
      <c r="E16" s="88">
        <v>122</v>
      </c>
      <c r="F16" s="88">
        <v>18</v>
      </c>
      <c r="G16" s="88">
        <v>8</v>
      </c>
      <c r="H16" s="88">
        <v>3</v>
      </c>
      <c r="I16" s="88">
        <v>3</v>
      </c>
      <c r="J16" s="88"/>
      <c r="K16" s="89">
        <f>SUM(B16:J16)</f>
        <v>180</v>
      </c>
    </row>
    <row r="17" spans="1:11" x14ac:dyDescent="0.25">
      <c r="A17" s="228" t="s">
        <v>22</v>
      </c>
      <c r="B17" s="220">
        <v>5</v>
      </c>
      <c r="C17" s="88" t="s">
        <v>23</v>
      </c>
      <c r="D17" s="88">
        <v>1</v>
      </c>
      <c r="E17" s="88">
        <v>397</v>
      </c>
      <c r="F17" s="88"/>
      <c r="G17" s="88">
        <v>2</v>
      </c>
      <c r="H17" s="88">
        <v>99</v>
      </c>
      <c r="I17" s="88"/>
      <c r="J17" s="88"/>
      <c r="K17" s="89">
        <f>SUM(B17:J17)</f>
        <v>504</v>
      </c>
    </row>
    <row r="18" spans="1:11" x14ac:dyDescent="0.25">
      <c r="A18" s="228" t="s">
        <v>7</v>
      </c>
      <c r="B18" s="220">
        <v>9</v>
      </c>
      <c r="C18" s="88">
        <v>1</v>
      </c>
      <c r="D18" s="88"/>
      <c r="E18" s="88">
        <v>7</v>
      </c>
      <c r="F18" s="88"/>
      <c r="G18" s="88"/>
      <c r="H18" s="88"/>
      <c r="I18" s="88"/>
      <c r="J18" s="88"/>
      <c r="K18" s="89">
        <f>SUM(B18:J18)</f>
        <v>17</v>
      </c>
    </row>
    <row r="19" spans="1:11" ht="18.75" x14ac:dyDescent="0.25">
      <c r="A19" s="227">
        <v>43907</v>
      </c>
      <c r="B19" s="90"/>
      <c r="C19" s="90"/>
      <c r="D19" s="90"/>
      <c r="E19" s="90"/>
      <c r="F19" s="90"/>
      <c r="G19" s="90"/>
      <c r="H19" s="90"/>
      <c r="I19" s="90"/>
      <c r="J19" s="90"/>
      <c r="K19" s="91"/>
    </row>
    <row r="20" spans="1:11" x14ac:dyDescent="0.25">
      <c r="A20" s="228" t="s">
        <v>18</v>
      </c>
      <c r="B20" s="220">
        <v>6</v>
      </c>
      <c r="C20" s="88"/>
      <c r="D20" s="88">
        <v>532</v>
      </c>
      <c r="E20" s="88"/>
      <c r="F20" s="88">
        <v>53</v>
      </c>
      <c r="G20" s="88"/>
      <c r="H20" s="88"/>
      <c r="I20" s="88"/>
      <c r="J20" s="88"/>
      <c r="K20" s="89">
        <f>SUM(B20:J20)</f>
        <v>591</v>
      </c>
    </row>
    <row r="21" spans="1:11" x14ac:dyDescent="0.25">
      <c r="A21" s="228" t="s">
        <v>22</v>
      </c>
      <c r="B21" s="220">
        <v>282</v>
      </c>
      <c r="C21" s="88"/>
      <c r="D21" s="88">
        <v>20</v>
      </c>
      <c r="E21" s="88">
        <v>7974</v>
      </c>
      <c r="F21" s="88">
        <v>91</v>
      </c>
      <c r="G21" s="88"/>
      <c r="H21" s="88"/>
      <c r="I21" s="88"/>
      <c r="J21" s="88"/>
      <c r="K21" s="89">
        <f>SUM(B21:J21)</f>
        <v>8367</v>
      </c>
    </row>
    <row r="22" spans="1:11" x14ac:dyDescent="0.25">
      <c r="A22" s="228" t="s">
        <v>7</v>
      </c>
      <c r="B22" s="220">
        <v>6</v>
      </c>
      <c r="C22" s="88"/>
      <c r="D22" s="88">
        <v>12</v>
      </c>
      <c r="E22" s="88"/>
      <c r="F22" s="88">
        <v>3</v>
      </c>
      <c r="G22" s="88"/>
      <c r="H22" s="88"/>
      <c r="I22" s="88"/>
      <c r="J22" s="88"/>
      <c r="K22" s="89">
        <f>SUM(B22:J22)</f>
        <v>21</v>
      </c>
    </row>
    <row r="23" spans="1:11" ht="18.75" x14ac:dyDescent="0.25">
      <c r="A23" s="227">
        <v>43909</v>
      </c>
      <c r="B23" s="93"/>
      <c r="C23" s="93"/>
      <c r="D23" s="93"/>
      <c r="E23" s="93"/>
      <c r="F23" s="93"/>
      <c r="G23" s="93"/>
      <c r="H23" s="93"/>
      <c r="I23" s="93"/>
      <c r="J23" s="93"/>
      <c r="K23" s="94"/>
    </row>
    <row r="24" spans="1:11" s="8" customFormat="1" ht="15.75" x14ac:dyDescent="0.25">
      <c r="A24" s="222" t="s">
        <v>24</v>
      </c>
      <c r="B24" s="226">
        <v>3607</v>
      </c>
      <c r="C24" s="95">
        <v>570</v>
      </c>
      <c r="D24" s="95">
        <v>635</v>
      </c>
      <c r="E24" s="95">
        <v>78000</v>
      </c>
      <c r="F24" s="95">
        <v>5297</v>
      </c>
      <c r="G24" s="95">
        <v>549</v>
      </c>
      <c r="H24" s="95">
        <v>9255</v>
      </c>
      <c r="I24" s="95">
        <v>464</v>
      </c>
      <c r="J24" s="95"/>
      <c r="K24" s="96">
        <f t="shared" ref="K24:K29" si="0">SUM(B24:J24)</f>
        <v>98377</v>
      </c>
    </row>
    <row r="25" spans="1:11" s="8" customFormat="1" ht="15.75" x14ac:dyDescent="0.25">
      <c r="A25" s="223" t="s">
        <v>27</v>
      </c>
      <c r="B25" s="226">
        <v>36</v>
      </c>
      <c r="C25" s="95">
        <v>0</v>
      </c>
      <c r="D25" s="95">
        <v>0</v>
      </c>
      <c r="E25" s="95">
        <v>0</v>
      </c>
      <c r="F25" s="95">
        <v>0</v>
      </c>
      <c r="G25" s="95"/>
      <c r="H25" s="95">
        <v>593</v>
      </c>
      <c r="I25" s="95">
        <v>1</v>
      </c>
      <c r="J25" s="95"/>
      <c r="K25" s="96">
        <f t="shared" si="0"/>
        <v>630</v>
      </c>
    </row>
    <row r="26" spans="1:11" s="8" customFormat="1" ht="15.75" x14ac:dyDescent="0.25">
      <c r="A26" s="223" t="s">
        <v>25</v>
      </c>
      <c r="B26" s="226">
        <v>312</v>
      </c>
      <c r="C26" s="95">
        <v>95</v>
      </c>
      <c r="D26" s="95">
        <v>20</v>
      </c>
      <c r="E26" s="95">
        <v>44000</v>
      </c>
      <c r="F26" s="95">
        <v>0</v>
      </c>
      <c r="G26" s="95"/>
      <c r="H26" s="95">
        <v>2079</v>
      </c>
      <c r="I26" s="95">
        <v>33</v>
      </c>
      <c r="J26" s="95"/>
      <c r="K26" s="96">
        <f t="shared" si="0"/>
        <v>46539</v>
      </c>
    </row>
    <row r="27" spans="1:11" s="8" customFormat="1" ht="15.75" x14ac:dyDescent="0.25">
      <c r="A27" s="223" t="s">
        <v>26</v>
      </c>
      <c r="B27" s="226">
        <v>2743</v>
      </c>
      <c r="C27" s="95">
        <v>475</v>
      </c>
      <c r="D27" s="95">
        <v>615</v>
      </c>
      <c r="E27" s="95">
        <v>10000</v>
      </c>
      <c r="F27" s="95">
        <v>5297</v>
      </c>
      <c r="G27" s="95">
        <v>549</v>
      </c>
      <c r="H27" s="95">
        <v>8442</v>
      </c>
      <c r="I27" s="95">
        <v>430</v>
      </c>
      <c r="J27" s="95"/>
      <c r="K27" s="96">
        <f t="shared" si="0"/>
        <v>28551</v>
      </c>
    </row>
    <row r="28" spans="1:11" s="8" customFormat="1" ht="15.75" x14ac:dyDescent="0.25">
      <c r="A28" s="222" t="s">
        <v>28</v>
      </c>
      <c r="B28" s="226">
        <v>290</v>
      </c>
      <c r="C28" s="95">
        <v>52</v>
      </c>
      <c r="D28" s="95">
        <v>35</v>
      </c>
      <c r="E28" s="95">
        <v>22000</v>
      </c>
      <c r="F28" s="95">
        <v>0</v>
      </c>
      <c r="G28" s="95"/>
      <c r="H28" s="95">
        <v>3526</v>
      </c>
      <c r="I28" s="95">
        <v>2</v>
      </c>
      <c r="J28" s="95"/>
      <c r="K28" s="96">
        <f t="shared" si="0"/>
        <v>25905</v>
      </c>
    </row>
    <row r="29" spans="1:11" s="8" customFormat="1" ht="15.75" x14ac:dyDescent="0.25">
      <c r="A29" s="222" t="s">
        <v>7</v>
      </c>
      <c r="B29" s="226">
        <v>19</v>
      </c>
      <c r="C29" s="95">
        <v>13</v>
      </c>
      <c r="D29" s="95">
        <v>13</v>
      </c>
      <c r="E29" s="95">
        <v>278</v>
      </c>
      <c r="F29" s="95">
        <v>17</v>
      </c>
      <c r="G29" s="95"/>
      <c r="H29" s="95">
        <v>63</v>
      </c>
      <c r="I29" s="95">
        <v>0</v>
      </c>
      <c r="J29" s="95"/>
      <c r="K29" s="96">
        <f t="shared" si="0"/>
        <v>403</v>
      </c>
    </row>
    <row r="30" spans="1:11" s="201" customFormat="1" ht="18.75" x14ac:dyDescent="0.25">
      <c r="A30" s="11">
        <v>43914</v>
      </c>
      <c r="B30" s="97"/>
      <c r="C30" s="97"/>
      <c r="D30" s="97"/>
      <c r="E30" s="97"/>
      <c r="F30" s="97"/>
      <c r="G30" s="97"/>
      <c r="H30" s="97"/>
      <c r="I30" s="97"/>
      <c r="J30" s="97"/>
      <c r="K30" s="202"/>
    </row>
    <row r="31" spans="1:11" s="159" customFormat="1" ht="15.75" x14ac:dyDescent="0.25">
      <c r="A31" s="222" t="s">
        <v>24</v>
      </c>
      <c r="B31" s="220">
        <v>3260</v>
      </c>
      <c r="C31" s="88">
        <v>613</v>
      </c>
      <c r="D31" s="88">
        <v>636</v>
      </c>
      <c r="E31" s="88">
        <v>80000</v>
      </c>
      <c r="F31" s="88">
        <v>5260</v>
      </c>
      <c r="G31" s="88"/>
      <c r="H31" s="88">
        <v>13559</v>
      </c>
      <c r="I31" s="88">
        <v>596</v>
      </c>
      <c r="J31" s="88"/>
      <c r="K31" s="203">
        <f>SUM(B31:J31)</f>
        <v>103924</v>
      </c>
    </row>
    <row r="32" spans="1:11" s="159" customFormat="1" ht="15.75" x14ac:dyDescent="0.25">
      <c r="A32" s="223" t="s">
        <v>27</v>
      </c>
      <c r="B32" s="220">
        <v>35</v>
      </c>
      <c r="C32" s="88">
        <v>13</v>
      </c>
      <c r="D32" s="88">
        <v>0</v>
      </c>
      <c r="E32" s="88">
        <v>0</v>
      </c>
      <c r="F32" s="88">
        <v>0</v>
      </c>
      <c r="G32" s="88"/>
      <c r="H32" s="88">
        <v>701</v>
      </c>
      <c r="I32" s="88">
        <v>0</v>
      </c>
      <c r="J32" s="88"/>
      <c r="K32" s="203">
        <f>SUM(B32:J32)</f>
        <v>749</v>
      </c>
    </row>
    <row r="33" spans="1:11" s="159" customFormat="1" ht="15.75" x14ac:dyDescent="0.25">
      <c r="A33" s="223" t="s">
        <v>25</v>
      </c>
      <c r="B33" s="220">
        <v>414</v>
      </c>
      <c r="C33" s="88">
        <v>83</v>
      </c>
      <c r="D33" s="88">
        <v>15</v>
      </c>
      <c r="E33" s="88">
        <v>48000</v>
      </c>
      <c r="F33" s="88">
        <v>69</v>
      </c>
      <c r="G33" s="88"/>
      <c r="H33" s="88" t="s">
        <v>34</v>
      </c>
      <c r="I33" s="88">
        <v>34</v>
      </c>
      <c r="J33" s="88"/>
      <c r="K33" s="203">
        <f>SUM(B33:J33)</f>
        <v>48615</v>
      </c>
    </row>
    <row r="34" spans="1:11" s="159" customFormat="1" ht="15.75" x14ac:dyDescent="0.25">
      <c r="A34" s="223" t="s">
        <v>26</v>
      </c>
      <c r="B34" s="98">
        <v>2769</v>
      </c>
      <c r="C34" s="98">
        <v>530</v>
      </c>
      <c r="D34" s="98">
        <v>621</v>
      </c>
      <c r="E34" s="98">
        <v>18500</v>
      </c>
      <c r="F34" s="98">
        <v>5192</v>
      </c>
      <c r="G34" s="98"/>
      <c r="H34" s="98" t="s">
        <v>34</v>
      </c>
      <c r="I34" s="98">
        <v>562</v>
      </c>
      <c r="J34" s="98"/>
      <c r="K34" s="203"/>
    </row>
    <row r="35" spans="1:11" s="159" customFormat="1" ht="15.75" x14ac:dyDescent="0.25">
      <c r="A35" s="222" t="s">
        <v>28</v>
      </c>
      <c r="B35" s="220">
        <v>262</v>
      </c>
      <c r="C35" s="88">
        <v>54</v>
      </c>
      <c r="D35" s="88">
        <v>25</v>
      </c>
      <c r="E35" s="88">
        <v>18746</v>
      </c>
      <c r="F35" s="88">
        <v>0</v>
      </c>
      <c r="G35" s="88"/>
      <c r="H35" s="88">
        <v>2740</v>
      </c>
      <c r="I35" s="88">
        <v>11</v>
      </c>
      <c r="J35" s="88"/>
      <c r="K35" s="203">
        <f>SUM(B35:J35)</f>
        <v>21838</v>
      </c>
    </row>
    <row r="36" spans="1:11" s="159" customFormat="1" ht="15.75" x14ac:dyDescent="0.25">
      <c r="A36" s="222" t="s">
        <v>7</v>
      </c>
      <c r="B36" s="224">
        <v>73</v>
      </c>
      <c r="C36" s="99">
        <v>17</v>
      </c>
      <c r="D36" s="99">
        <v>20</v>
      </c>
      <c r="E36" s="99">
        <v>945</v>
      </c>
      <c r="F36" s="99">
        <v>39</v>
      </c>
      <c r="G36" s="99"/>
      <c r="H36" s="99">
        <v>161</v>
      </c>
      <c r="I36" s="99">
        <v>3</v>
      </c>
      <c r="J36" s="99"/>
      <c r="K36" s="204">
        <f>SUM(B36:J36)</f>
        <v>1258</v>
      </c>
    </row>
    <row r="37" spans="1:11" s="201" customFormat="1" ht="18.75" x14ac:dyDescent="0.25">
      <c r="A37" s="225">
        <v>43916</v>
      </c>
      <c r="B37" s="100"/>
      <c r="C37" s="100"/>
      <c r="D37" s="100"/>
      <c r="E37" s="100"/>
      <c r="F37" s="100"/>
      <c r="G37" s="100"/>
      <c r="H37" s="100"/>
      <c r="I37" s="100"/>
      <c r="J37" s="100"/>
      <c r="K37" s="205"/>
    </row>
    <row r="38" spans="1:11" s="159" customFormat="1" ht="15.75" x14ac:dyDescent="0.25">
      <c r="A38" s="222" t="s">
        <v>24</v>
      </c>
      <c r="B38" s="220">
        <v>4322</v>
      </c>
      <c r="C38" s="88">
        <v>613</v>
      </c>
      <c r="D38" s="88">
        <v>629</v>
      </c>
      <c r="E38" s="88">
        <v>81000</v>
      </c>
      <c r="F38" s="88">
        <v>5295</v>
      </c>
      <c r="G38" s="88" t="s">
        <v>34</v>
      </c>
      <c r="H38" s="88">
        <v>13610</v>
      </c>
      <c r="I38" s="88">
        <v>559</v>
      </c>
      <c r="J38" s="88">
        <v>370</v>
      </c>
      <c r="K38" s="203">
        <f t="shared" ref="K38:K43" si="1">SUM(B38:J38)</f>
        <v>106398</v>
      </c>
    </row>
    <row r="39" spans="1:11" s="159" customFormat="1" ht="15.75" x14ac:dyDescent="0.25">
      <c r="A39" s="223" t="s">
        <v>27</v>
      </c>
      <c r="B39" s="220">
        <v>41</v>
      </c>
      <c r="C39" s="88">
        <v>13</v>
      </c>
      <c r="D39" s="88">
        <v>0</v>
      </c>
      <c r="E39" s="88" t="s">
        <v>34</v>
      </c>
      <c r="F39" s="88">
        <v>2</v>
      </c>
      <c r="G39" s="88" t="s">
        <v>34</v>
      </c>
      <c r="H39" s="88">
        <v>900</v>
      </c>
      <c r="I39" s="88">
        <v>0</v>
      </c>
      <c r="J39" s="88">
        <v>1</v>
      </c>
      <c r="K39" s="203">
        <f t="shared" si="1"/>
        <v>957</v>
      </c>
    </row>
    <row r="40" spans="1:11" s="159" customFormat="1" ht="15.75" x14ac:dyDescent="0.25">
      <c r="A40" s="223" t="s">
        <v>25</v>
      </c>
      <c r="B40" s="220">
        <v>371</v>
      </c>
      <c r="C40" s="88">
        <v>83</v>
      </c>
      <c r="D40" s="88">
        <v>17</v>
      </c>
      <c r="E40" s="88">
        <v>49000</v>
      </c>
      <c r="F40" s="88">
        <v>97</v>
      </c>
      <c r="G40" s="88" t="s">
        <v>34</v>
      </c>
      <c r="H40" s="88" t="s">
        <v>34</v>
      </c>
      <c r="I40" s="88">
        <v>34</v>
      </c>
      <c r="J40" s="88">
        <v>49</v>
      </c>
      <c r="K40" s="203">
        <f t="shared" si="1"/>
        <v>49651</v>
      </c>
    </row>
    <row r="41" spans="1:11" s="159" customFormat="1" ht="15.75" x14ac:dyDescent="0.25">
      <c r="A41" s="223" t="s">
        <v>26</v>
      </c>
      <c r="B41" s="220">
        <v>3788</v>
      </c>
      <c r="C41" s="98">
        <v>530</v>
      </c>
      <c r="D41" s="88">
        <v>608</v>
      </c>
      <c r="E41" s="88">
        <v>18599</v>
      </c>
      <c r="F41" s="88">
        <v>5196</v>
      </c>
      <c r="G41" s="88" t="s">
        <v>34</v>
      </c>
      <c r="H41" s="88" t="s">
        <v>34</v>
      </c>
      <c r="I41" s="88">
        <v>525</v>
      </c>
      <c r="J41" s="88">
        <v>43</v>
      </c>
      <c r="K41" s="203">
        <f t="shared" si="1"/>
        <v>29289</v>
      </c>
    </row>
    <row r="42" spans="1:11" s="159" customFormat="1" ht="15.75" x14ac:dyDescent="0.25">
      <c r="A42" s="222" t="s">
        <v>28</v>
      </c>
      <c r="B42" s="220">
        <v>412</v>
      </c>
      <c r="C42" s="88">
        <v>54</v>
      </c>
      <c r="D42" s="88">
        <v>28</v>
      </c>
      <c r="E42" s="88">
        <v>16527</v>
      </c>
      <c r="F42" s="88">
        <v>0</v>
      </c>
      <c r="G42" s="88" t="s">
        <v>34</v>
      </c>
      <c r="H42" s="88">
        <v>2490</v>
      </c>
      <c r="I42" s="88">
        <v>0</v>
      </c>
      <c r="J42" s="88">
        <v>27</v>
      </c>
      <c r="K42" s="203">
        <f t="shared" si="1"/>
        <v>19538</v>
      </c>
    </row>
    <row r="43" spans="1:11" s="159" customFormat="1" ht="16.5" thickBot="1" x14ac:dyDescent="0.3">
      <c r="A43" s="222" t="s">
        <v>7</v>
      </c>
      <c r="B43" s="220">
        <v>82</v>
      </c>
      <c r="C43" s="88">
        <v>17</v>
      </c>
      <c r="D43" s="88">
        <v>20</v>
      </c>
      <c r="E43" s="88">
        <v>1165</v>
      </c>
      <c r="F43" s="88">
        <v>71</v>
      </c>
      <c r="G43" s="88" t="s">
        <v>34</v>
      </c>
      <c r="H43" s="88">
        <v>248</v>
      </c>
      <c r="I43" s="88">
        <v>4</v>
      </c>
      <c r="J43" s="88">
        <v>0</v>
      </c>
      <c r="K43" s="203">
        <f t="shared" si="1"/>
        <v>1607</v>
      </c>
    </row>
    <row r="44" spans="1:11" s="159" customFormat="1" ht="18.75" thickBot="1" x14ac:dyDescent="0.3">
      <c r="A44" s="221">
        <v>43921</v>
      </c>
      <c r="B44" s="101"/>
      <c r="C44" s="101"/>
      <c r="D44" s="101"/>
      <c r="E44" s="101"/>
      <c r="F44" s="101"/>
      <c r="G44" s="101"/>
      <c r="H44" s="101"/>
      <c r="I44" s="101"/>
      <c r="J44" s="101"/>
      <c r="K44" s="206"/>
    </row>
    <row r="45" spans="1:11" s="159" customFormat="1" x14ac:dyDescent="0.25">
      <c r="A45" s="13" t="s">
        <v>24</v>
      </c>
      <c r="B45" s="26">
        <v>5866</v>
      </c>
      <c r="C45" s="27">
        <v>613</v>
      </c>
      <c r="D45" s="16">
        <v>622</v>
      </c>
      <c r="E45" s="27">
        <v>81000</v>
      </c>
      <c r="F45" s="16">
        <v>5255</v>
      </c>
      <c r="G45" s="27">
        <v>623</v>
      </c>
      <c r="H45" s="27">
        <v>14153</v>
      </c>
      <c r="I45" s="16">
        <v>560</v>
      </c>
      <c r="J45" s="27">
        <v>375</v>
      </c>
      <c r="K45" s="27">
        <f>SUM(B45:J45)</f>
        <v>109067</v>
      </c>
    </row>
    <row r="46" spans="1:11" s="159" customFormat="1" x14ac:dyDescent="0.25">
      <c r="A46" s="14" t="s">
        <v>27</v>
      </c>
      <c r="B46" s="28">
        <v>31</v>
      </c>
      <c r="C46" s="29">
        <v>0</v>
      </c>
      <c r="D46" s="17">
        <v>0</v>
      </c>
      <c r="E46" s="29">
        <v>1500</v>
      </c>
      <c r="F46" s="17">
        <v>7</v>
      </c>
      <c r="G46" s="29">
        <v>0</v>
      </c>
      <c r="H46" s="29">
        <v>718</v>
      </c>
      <c r="I46" s="17">
        <v>0</v>
      </c>
      <c r="J46" s="29">
        <v>0</v>
      </c>
      <c r="K46" s="29">
        <f>SUM(B46:J46)</f>
        <v>2256</v>
      </c>
    </row>
    <row r="47" spans="1:11" s="159" customFormat="1" x14ac:dyDescent="0.25">
      <c r="A47" s="14" t="s">
        <v>25</v>
      </c>
      <c r="B47" s="28">
        <v>382</v>
      </c>
      <c r="C47" s="29">
        <v>83</v>
      </c>
      <c r="D47" s="17">
        <v>20</v>
      </c>
      <c r="E47" s="29">
        <v>48000</v>
      </c>
      <c r="F47" s="17">
        <v>127</v>
      </c>
      <c r="G47" s="29">
        <v>18</v>
      </c>
      <c r="H47" s="29" t="s">
        <v>34</v>
      </c>
      <c r="I47" s="17">
        <v>32</v>
      </c>
      <c r="J47" s="29">
        <v>49</v>
      </c>
      <c r="K47" s="29">
        <f t="shared" ref="K47:K50" si="2">SUM(B47:J47)</f>
        <v>48711</v>
      </c>
    </row>
    <row r="48" spans="1:11" s="159" customFormat="1" x14ac:dyDescent="0.25">
      <c r="A48" s="14" t="s">
        <v>26</v>
      </c>
      <c r="B48" s="28">
        <v>4496</v>
      </c>
      <c r="C48" s="29">
        <v>530</v>
      </c>
      <c r="D48" s="17">
        <v>602</v>
      </c>
      <c r="E48" s="29">
        <v>21100</v>
      </c>
      <c r="F48" s="17">
        <v>3910</v>
      </c>
      <c r="G48" s="29">
        <v>605</v>
      </c>
      <c r="H48" s="29" t="s">
        <v>34</v>
      </c>
      <c r="I48" s="17">
        <v>528</v>
      </c>
      <c r="J48" s="29">
        <v>43</v>
      </c>
      <c r="K48" s="29">
        <f t="shared" si="2"/>
        <v>31814</v>
      </c>
    </row>
    <row r="49" spans="1:11" s="159" customFormat="1" x14ac:dyDescent="0.25">
      <c r="A49" s="15" t="s">
        <v>28</v>
      </c>
      <c r="B49" s="28">
        <v>233</v>
      </c>
      <c r="C49" s="29">
        <v>54</v>
      </c>
      <c r="D49" s="17">
        <v>29</v>
      </c>
      <c r="E49" s="29">
        <v>16400</v>
      </c>
      <c r="F49" s="17">
        <v>0</v>
      </c>
      <c r="G49" s="29">
        <v>0</v>
      </c>
      <c r="H49" s="29">
        <v>2580</v>
      </c>
      <c r="I49" s="17">
        <v>0</v>
      </c>
      <c r="J49" s="29">
        <v>22</v>
      </c>
      <c r="K49" s="29">
        <f t="shared" si="2"/>
        <v>19318</v>
      </c>
    </row>
    <row r="50" spans="1:11" s="159" customFormat="1" ht="15.75" thickBot="1" x14ac:dyDescent="0.3">
      <c r="A50" s="15" t="s">
        <v>7</v>
      </c>
      <c r="B50" s="28">
        <v>109</v>
      </c>
      <c r="C50" s="29">
        <v>19</v>
      </c>
      <c r="D50" s="17">
        <v>25</v>
      </c>
      <c r="E50" s="29">
        <v>1348</v>
      </c>
      <c r="F50" s="17">
        <v>112</v>
      </c>
      <c r="G50" s="29">
        <v>28</v>
      </c>
      <c r="H50" s="29">
        <v>289</v>
      </c>
      <c r="I50" s="17">
        <v>4</v>
      </c>
      <c r="J50" s="29">
        <v>0</v>
      </c>
      <c r="K50" s="29">
        <f t="shared" si="2"/>
        <v>1934</v>
      </c>
    </row>
    <row r="51" spans="1:11" s="159" customFormat="1" ht="18.75" thickBot="1" x14ac:dyDescent="0.3">
      <c r="A51" s="18">
        <v>43923</v>
      </c>
      <c r="B51" s="102"/>
      <c r="C51" s="102"/>
      <c r="D51" s="102"/>
      <c r="E51" s="102"/>
      <c r="F51" s="102"/>
      <c r="G51" s="102"/>
      <c r="H51" s="102"/>
      <c r="I51" s="102"/>
      <c r="J51" s="102"/>
      <c r="K51" s="207"/>
    </row>
    <row r="52" spans="1:11" s="159" customFormat="1" x14ac:dyDescent="0.25">
      <c r="A52" s="13" t="s">
        <v>24</v>
      </c>
      <c r="B52" s="26">
        <v>5487</v>
      </c>
      <c r="C52" s="27">
        <v>613</v>
      </c>
      <c r="D52" s="16">
        <v>624</v>
      </c>
      <c r="E52" s="27">
        <v>81000</v>
      </c>
      <c r="F52" s="16">
        <v>5253</v>
      </c>
      <c r="G52" s="27">
        <v>625</v>
      </c>
      <c r="H52" s="27">
        <v>14315</v>
      </c>
      <c r="I52" s="16">
        <v>556</v>
      </c>
      <c r="J52" s="27">
        <v>370</v>
      </c>
      <c r="K52" s="27">
        <f>SUM(B52:J52)</f>
        <v>108843</v>
      </c>
    </row>
    <row r="53" spans="1:11" s="159" customFormat="1" x14ac:dyDescent="0.25">
      <c r="A53" s="14" t="s">
        <v>27</v>
      </c>
      <c r="B53" s="28">
        <v>69</v>
      </c>
      <c r="C53" s="29">
        <v>0</v>
      </c>
      <c r="D53" s="17">
        <v>0</v>
      </c>
      <c r="E53" s="29">
        <v>1221</v>
      </c>
      <c r="F53" s="17">
        <v>0</v>
      </c>
      <c r="G53" s="29">
        <v>0</v>
      </c>
      <c r="H53" s="29">
        <v>460</v>
      </c>
      <c r="I53" s="17">
        <v>0</v>
      </c>
      <c r="J53" s="29">
        <v>0</v>
      </c>
      <c r="K53" s="29">
        <f>SUM(B53:J53)</f>
        <v>1750</v>
      </c>
    </row>
    <row r="54" spans="1:11" s="159" customFormat="1" x14ac:dyDescent="0.25">
      <c r="A54" s="14" t="s">
        <v>25</v>
      </c>
      <c r="B54" s="28">
        <v>399</v>
      </c>
      <c r="C54" s="29">
        <v>83</v>
      </c>
      <c r="D54" s="17">
        <v>20</v>
      </c>
      <c r="E54" s="29">
        <v>48035</v>
      </c>
      <c r="F54" s="17">
        <v>131</v>
      </c>
      <c r="G54" s="29">
        <v>15</v>
      </c>
      <c r="H54" s="29" t="s">
        <v>34</v>
      </c>
      <c r="I54" s="17">
        <v>33</v>
      </c>
      <c r="J54" s="29">
        <v>49</v>
      </c>
      <c r="K54" s="29">
        <f t="shared" ref="K54:K56" si="3">SUM(B54:J54)</f>
        <v>48765</v>
      </c>
    </row>
    <row r="55" spans="1:11" s="159" customFormat="1" x14ac:dyDescent="0.25">
      <c r="A55" s="14" t="s">
        <v>26</v>
      </c>
      <c r="B55" s="28">
        <v>4018</v>
      </c>
      <c r="C55" s="29">
        <v>530</v>
      </c>
      <c r="D55" s="17">
        <v>604</v>
      </c>
      <c r="E55" s="29">
        <v>21945</v>
      </c>
      <c r="F55" s="17">
        <v>5128</v>
      </c>
      <c r="G55" s="29">
        <v>610</v>
      </c>
      <c r="H55" s="29" t="s">
        <v>34</v>
      </c>
      <c r="I55" s="17">
        <v>523</v>
      </c>
      <c r="J55" s="29">
        <v>43</v>
      </c>
      <c r="K55" s="29">
        <f t="shared" si="3"/>
        <v>33401</v>
      </c>
    </row>
    <row r="56" spans="1:11" s="159" customFormat="1" x14ac:dyDescent="0.25">
      <c r="A56" s="15" t="s">
        <v>28</v>
      </c>
      <c r="B56" s="28">
        <v>191</v>
      </c>
      <c r="C56" s="29">
        <v>54</v>
      </c>
      <c r="D56" s="17">
        <v>33</v>
      </c>
      <c r="E56" s="29">
        <v>16606</v>
      </c>
      <c r="F56" s="17">
        <v>0</v>
      </c>
      <c r="G56" s="29">
        <v>0</v>
      </c>
      <c r="H56" s="29">
        <v>2406</v>
      </c>
      <c r="I56" s="17">
        <v>8</v>
      </c>
      <c r="J56" s="29">
        <v>27</v>
      </c>
      <c r="K56" s="29">
        <f t="shared" si="3"/>
        <v>19325</v>
      </c>
    </row>
    <row r="57" spans="1:11" s="159" customFormat="1" ht="15.75" thickBot="1" x14ac:dyDescent="0.3">
      <c r="A57" s="15" t="s">
        <v>7</v>
      </c>
      <c r="B57" s="28">
        <v>84</v>
      </c>
      <c r="C57" s="29">
        <v>19</v>
      </c>
      <c r="D57" s="17">
        <v>21</v>
      </c>
      <c r="E57" s="29">
        <v>1399</v>
      </c>
      <c r="F57" s="17">
        <v>120</v>
      </c>
      <c r="G57" s="29">
        <v>24</v>
      </c>
      <c r="H57" s="29">
        <v>279</v>
      </c>
      <c r="I57" s="17">
        <v>3</v>
      </c>
      <c r="J57" s="29">
        <v>1</v>
      </c>
      <c r="K57" s="29">
        <f>SUM(B57:J57)</f>
        <v>1950</v>
      </c>
    </row>
    <row r="58" spans="1:11" s="159" customFormat="1" ht="18.75" thickBot="1" x14ac:dyDescent="0.3">
      <c r="A58" s="232">
        <v>43928</v>
      </c>
      <c r="B58" s="233"/>
      <c r="C58" s="233"/>
      <c r="D58" s="233"/>
      <c r="E58" s="233"/>
      <c r="F58" s="233"/>
      <c r="G58" s="233"/>
      <c r="H58" s="234"/>
      <c r="I58" s="233"/>
      <c r="J58" s="233"/>
      <c r="K58" s="235"/>
    </row>
    <row r="59" spans="1:11" s="159" customFormat="1" x14ac:dyDescent="0.25">
      <c r="A59" s="13" t="s">
        <v>24</v>
      </c>
      <c r="B59" s="26">
        <v>5940</v>
      </c>
      <c r="C59" s="27">
        <v>617</v>
      </c>
      <c r="D59" s="16">
        <v>635</v>
      </c>
      <c r="E59" s="27">
        <v>83000</v>
      </c>
      <c r="F59" s="16">
        <v>5247</v>
      </c>
      <c r="G59" s="27">
        <v>625</v>
      </c>
      <c r="H59" s="27">
        <v>14918</v>
      </c>
      <c r="I59" s="16">
        <v>559</v>
      </c>
      <c r="J59" s="27">
        <v>367</v>
      </c>
      <c r="K59" s="27">
        <f>SUM(B59:J59)</f>
        <v>111908</v>
      </c>
    </row>
    <row r="60" spans="1:11" s="159" customFormat="1" x14ac:dyDescent="0.25">
      <c r="A60" s="14" t="s">
        <v>27</v>
      </c>
      <c r="B60" s="28">
        <v>38</v>
      </c>
      <c r="C60" s="29">
        <v>1</v>
      </c>
      <c r="D60" s="17">
        <v>0</v>
      </c>
      <c r="E60" s="29">
        <v>900</v>
      </c>
      <c r="F60" s="17">
        <v>0</v>
      </c>
      <c r="G60" s="29">
        <v>0</v>
      </c>
      <c r="H60" s="29">
        <v>278</v>
      </c>
      <c r="I60" s="17">
        <v>0</v>
      </c>
      <c r="J60" s="29">
        <v>0</v>
      </c>
      <c r="K60" s="29">
        <f>SUM(B60:J60)</f>
        <v>1217</v>
      </c>
    </row>
    <row r="61" spans="1:11" s="159" customFormat="1" x14ac:dyDescent="0.25">
      <c r="A61" s="14" t="s">
        <v>25</v>
      </c>
      <c r="B61" s="28">
        <v>381</v>
      </c>
      <c r="C61" s="29">
        <v>52</v>
      </c>
      <c r="D61" s="17">
        <v>20</v>
      </c>
      <c r="E61" s="29">
        <v>12000</v>
      </c>
      <c r="F61" s="17">
        <v>145</v>
      </c>
      <c r="G61" s="29">
        <v>13</v>
      </c>
      <c r="H61" s="29" t="s">
        <v>34</v>
      </c>
      <c r="I61" s="17">
        <v>27</v>
      </c>
      <c r="J61" s="29">
        <v>49</v>
      </c>
      <c r="K61" s="29">
        <f t="shared" ref="K61:K64" si="4">SUM(B61:J61)</f>
        <v>12687</v>
      </c>
    </row>
    <row r="62" spans="1:11" s="159" customFormat="1" x14ac:dyDescent="0.25">
      <c r="A62" s="14" t="s">
        <v>38</v>
      </c>
      <c r="B62" s="28">
        <v>4662</v>
      </c>
      <c r="C62" s="29">
        <v>512</v>
      </c>
      <c r="D62" s="17">
        <v>615</v>
      </c>
      <c r="E62" s="29">
        <v>22000</v>
      </c>
      <c r="F62" s="17">
        <v>5102</v>
      </c>
      <c r="G62" s="29">
        <v>612</v>
      </c>
      <c r="H62" s="29" t="s">
        <v>34</v>
      </c>
      <c r="I62" s="17">
        <v>532</v>
      </c>
      <c r="J62" s="29">
        <v>43</v>
      </c>
      <c r="K62" s="29">
        <f t="shared" si="4"/>
        <v>34078</v>
      </c>
    </row>
    <row r="63" spans="1:11" s="159" customFormat="1" x14ac:dyDescent="0.25">
      <c r="A63" s="14" t="s">
        <v>39</v>
      </c>
      <c r="B63" s="28" t="s">
        <v>34</v>
      </c>
      <c r="C63" s="29" t="s">
        <v>34</v>
      </c>
      <c r="D63" s="17" t="s">
        <v>34</v>
      </c>
      <c r="E63" s="29">
        <v>48100</v>
      </c>
      <c r="F63" s="17" t="s">
        <v>34</v>
      </c>
      <c r="G63" s="29" t="s">
        <v>34</v>
      </c>
      <c r="H63" s="29" t="s">
        <v>34</v>
      </c>
      <c r="I63" s="17" t="s">
        <v>34</v>
      </c>
      <c r="J63" s="29" t="s">
        <v>34</v>
      </c>
      <c r="K63" s="29">
        <f t="shared" si="4"/>
        <v>48100</v>
      </c>
    </row>
    <row r="64" spans="1:11" s="159" customFormat="1" x14ac:dyDescent="0.25">
      <c r="A64" s="15" t="s">
        <v>28</v>
      </c>
      <c r="B64" s="28">
        <v>208</v>
      </c>
      <c r="C64" s="29">
        <v>53</v>
      </c>
      <c r="D64" s="17">
        <v>29</v>
      </c>
      <c r="E64" s="29">
        <v>17000</v>
      </c>
      <c r="F64" s="17">
        <v>0</v>
      </c>
      <c r="G64" s="29">
        <v>0</v>
      </c>
      <c r="H64" s="29">
        <v>2454</v>
      </c>
      <c r="I64" s="17">
        <v>8</v>
      </c>
      <c r="J64" s="29">
        <v>30</v>
      </c>
      <c r="K64" s="29">
        <f t="shared" si="4"/>
        <v>19782</v>
      </c>
    </row>
    <row r="65" spans="1:11" s="159" customFormat="1" ht="15.75" thickBot="1" x14ac:dyDescent="0.3">
      <c r="A65" s="15" t="s">
        <v>7</v>
      </c>
      <c r="B65" s="28">
        <v>98</v>
      </c>
      <c r="C65" s="29">
        <v>18</v>
      </c>
      <c r="D65" s="17">
        <v>14</v>
      </c>
      <c r="E65" s="29">
        <v>1327</v>
      </c>
      <c r="F65" s="17">
        <v>131</v>
      </c>
      <c r="G65" s="29">
        <v>24</v>
      </c>
      <c r="H65" s="29">
        <v>246</v>
      </c>
      <c r="I65" s="17">
        <v>2</v>
      </c>
      <c r="J65" s="29">
        <v>1</v>
      </c>
      <c r="K65" s="29">
        <f>SUM(B65:J65)</f>
        <v>1861</v>
      </c>
    </row>
    <row r="66" spans="1:11" s="159" customFormat="1" ht="18.75" thickBot="1" x14ac:dyDescent="0.3">
      <c r="A66" s="232">
        <v>43930</v>
      </c>
      <c r="B66" s="233"/>
      <c r="C66" s="233"/>
      <c r="D66" s="233"/>
      <c r="E66" s="233"/>
      <c r="F66" s="233"/>
      <c r="G66" s="233"/>
      <c r="H66" s="234"/>
      <c r="I66" s="233"/>
      <c r="J66" s="233"/>
      <c r="K66" s="235"/>
    </row>
    <row r="67" spans="1:11" s="159" customFormat="1" x14ac:dyDescent="0.25">
      <c r="A67" s="13" t="s">
        <v>24</v>
      </c>
      <c r="B67" s="26">
        <v>6259</v>
      </c>
      <c r="C67" s="27">
        <v>617</v>
      </c>
      <c r="D67" s="16">
        <v>636</v>
      </c>
      <c r="E67" s="27">
        <v>83000</v>
      </c>
      <c r="F67" s="16">
        <v>5247</v>
      </c>
      <c r="G67" s="27">
        <v>601</v>
      </c>
      <c r="H67" s="27">
        <v>14935</v>
      </c>
      <c r="I67" s="16">
        <v>572</v>
      </c>
      <c r="J67" s="27">
        <v>397</v>
      </c>
      <c r="K67" s="27">
        <f>SUM(B67:J67)</f>
        <v>112264</v>
      </c>
    </row>
    <row r="68" spans="1:11" s="159" customFormat="1" x14ac:dyDescent="0.25">
      <c r="A68" s="14" t="s">
        <v>27</v>
      </c>
      <c r="B68" s="28">
        <v>30</v>
      </c>
      <c r="C68" s="29">
        <v>1</v>
      </c>
      <c r="D68" s="17">
        <v>0</v>
      </c>
      <c r="E68" s="29">
        <v>800</v>
      </c>
      <c r="F68" s="17">
        <v>0</v>
      </c>
      <c r="G68" s="29">
        <v>0</v>
      </c>
      <c r="H68" s="29">
        <v>215</v>
      </c>
      <c r="I68" s="17">
        <v>0</v>
      </c>
      <c r="J68" s="29">
        <v>0</v>
      </c>
      <c r="K68" s="29">
        <f>SUM(B68:J68)</f>
        <v>1046</v>
      </c>
    </row>
    <row r="69" spans="1:11" s="159" customFormat="1" x14ac:dyDescent="0.25">
      <c r="A69" s="14" t="s">
        <v>25</v>
      </c>
      <c r="B69" s="28">
        <v>364</v>
      </c>
      <c r="C69" s="29">
        <v>52</v>
      </c>
      <c r="D69" s="17">
        <v>21</v>
      </c>
      <c r="E69" s="29">
        <v>12000</v>
      </c>
      <c r="F69" s="17">
        <v>145</v>
      </c>
      <c r="G69" s="29">
        <v>13</v>
      </c>
      <c r="H69" s="29" t="s">
        <v>34</v>
      </c>
      <c r="I69" s="17">
        <v>28</v>
      </c>
      <c r="J69" s="29">
        <v>49</v>
      </c>
      <c r="K69" s="29">
        <f t="shared" ref="K69:K71" si="5">SUM(B69:J69)</f>
        <v>12672</v>
      </c>
    </row>
    <row r="70" spans="1:11" s="159" customFormat="1" x14ac:dyDescent="0.25">
      <c r="A70" s="14" t="s">
        <v>38</v>
      </c>
      <c r="B70" s="28">
        <v>4990</v>
      </c>
      <c r="C70" s="29">
        <v>512</v>
      </c>
      <c r="D70" s="17">
        <v>615</v>
      </c>
      <c r="E70" s="29">
        <v>22000</v>
      </c>
      <c r="F70" s="17">
        <v>5102</v>
      </c>
      <c r="G70" s="29">
        <v>588</v>
      </c>
      <c r="H70" s="29" t="s">
        <v>34</v>
      </c>
      <c r="I70" s="17">
        <v>544</v>
      </c>
      <c r="J70" s="29">
        <v>70</v>
      </c>
      <c r="K70" s="29">
        <f t="shared" si="5"/>
        <v>34421</v>
      </c>
    </row>
    <row r="71" spans="1:11" s="159" customFormat="1" x14ac:dyDescent="0.25">
      <c r="A71" s="14" t="s">
        <v>39</v>
      </c>
      <c r="B71" s="103" t="s">
        <v>34</v>
      </c>
      <c r="C71" s="103" t="s">
        <v>34</v>
      </c>
      <c r="D71" s="103" t="s">
        <v>34</v>
      </c>
      <c r="E71" s="29">
        <v>48100</v>
      </c>
      <c r="F71" s="103" t="s">
        <v>34</v>
      </c>
      <c r="G71" s="103" t="s">
        <v>34</v>
      </c>
      <c r="H71" s="29" t="s">
        <v>34</v>
      </c>
      <c r="I71" s="103" t="s">
        <v>34</v>
      </c>
      <c r="J71" s="103" t="s">
        <v>34</v>
      </c>
      <c r="K71" s="29">
        <f t="shared" si="5"/>
        <v>48100</v>
      </c>
    </row>
    <row r="72" spans="1:11" s="159" customFormat="1" x14ac:dyDescent="0.25">
      <c r="A72" s="15" t="s">
        <v>28</v>
      </c>
      <c r="B72" s="28">
        <v>226</v>
      </c>
      <c r="C72" s="29">
        <v>53</v>
      </c>
      <c r="D72" s="17">
        <v>25</v>
      </c>
      <c r="E72" s="103">
        <v>17000</v>
      </c>
      <c r="F72" s="17">
        <v>0</v>
      </c>
      <c r="G72" s="29">
        <v>0</v>
      </c>
      <c r="H72" s="104">
        <v>2467</v>
      </c>
      <c r="I72" s="17">
        <v>0</v>
      </c>
      <c r="J72" s="29">
        <v>28</v>
      </c>
      <c r="K72" s="29">
        <f>SUM(B72:J72)</f>
        <v>19799</v>
      </c>
    </row>
    <row r="73" spans="1:11" s="159" customFormat="1" ht="15.75" thickBot="1" x14ac:dyDescent="0.3">
      <c r="A73" s="15" t="s">
        <v>7</v>
      </c>
      <c r="B73" s="28">
        <v>104</v>
      </c>
      <c r="C73" s="29">
        <v>18</v>
      </c>
      <c r="D73" s="17">
        <v>8</v>
      </c>
      <c r="E73" s="29">
        <v>1449</v>
      </c>
      <c r="F73" s="17">
        <v>137</v>
      </c>
      <c r="G73" s="29">
        <v>25</v>
      </c>
      <c r="H73" s="29">
        <v>222</v>
      </c>
      <c r="I73" s="17">
        <v>2</v>
      </c>
      <c r="J73" s="29">
        <v>1</v>
      </c>
      <c r="K73" s="29">
        <f>SUM(B73:J73)</f>
        <v>1966</v>
      </c>
    </row>
    <row r="74" spans="1:11" s="159" customFormat="1" ht="18.75" thickBot="1" x14ac:dyDescent="0.3">
      <c r="A74" s="232">
        <v>43935</v>
      </c>
      <c r="B74" s="233"/>
      <c r="C74" s="233"/>
      <c r="D74" s="233"/>
      <c r="E74" s="233"/>
      <c r="F74" s="233"/>
      <c r="G74" s="233"/>
      <c r="H74" s="234"/>
      <c r="I74" s="233"/>
      <c r="J74" s="233"/>
      <c r="K74" s="235"/>
    </row>
    <row r="75" spans="1:11" s="159" customFormat="1" x14ac:dyDescent="0.25">
      <c r="A75" s="13" t="s">
        <v>24</v>
      </c>
      <c r="B75" s="26">
        <v>6064</v>
      </c>
      <c r="C75" s="27">
        <v>615</v>
      </c>
      <c r="D75" s="16">
        <v>618</v>
      </c>
      <c r="E75" s="27">
        <v>84500</v>
      </c>
      <c r="F75" s="16">
        <v>5247</v>
      </c>
      <c r="G75" s="27">
        <v>600</v>
      </c>
      <c r="H75" s="27">
        <v>14837</v>
      </c>
      <c r="I75" s="16">
        <v>572</v>
      </c>
      <c r="J75" s="105">
        <v>369</v>
      </c>
      <c r="K75" s="26">
        <f>SUM(B75:J75)</f>
        <v>113422</v>
      </c>
    </row>
    <row r="76" spans="1:11" s="159" customFormat="1" x14ac:dyDescent="0.25">
      <c r="A76" s="14" t="s">
        <v>27</v>
      </c>
      <c r="B76" s="28">
        <v>28</v>
      </c>
      <c r="C76" s="29">
        <v>1</v>
      </c>
      <c r="D76" s="17">
        <v>0</v>
      </c>
      <c r="E76" s="29">
        <v>772</v>
      </c>
      <c r="F76" s="17">
        <v>0</v>
      </c>
      <c r="G76" s="29">
        <v>0</v>
      </c>
      <c r="H76" s="29">
        <v>174</v>
      </c>
      <c r="I76" s="17">
        <v>0</v>
      </c>
      <c r="J76" s="106">
        <v>0</v>
      </c>
      <c r="K76" s="28">
        <f>SUM(B76:J76)</f>
        <v>975</v>
      </c>
    </row>
    <row r="77" spans="1:11" s="159" customFormat="1" x14ac:dyDescent="0.25">
      <c r="A77" s="14" t="s">
        <v>25</v>
      </c>
      <c r="B77" s="28">
        <v>380</v>
      </c>
      <c r="C77" s="29">
        <v>54</v>
      </c>
      <c r="D77" s="17">
        <v>19</v>
      </c>
      <c r="E77" s="29">
        <v>12000</v>
      </c>
      <c r="F77" s="17">
        <v>145</v>
      </c>
      <c r="G77" s="29">
        <v>14</v>
      </c>
      <c r="H77" s="29" t="s">
        <v>34</v>
      </c>
      <c r="I77" s="17">
        <v>28</v>
      </c>
      <c r="J77" s="106">
        <v>49</v>
      </c>
      <c r="K77" s="28">
        <f t="shared" ref="K77:K79" si="6">SUM(B77:J77)</f>
        <v>12689</v>
      </c>
    </row>
    <row r="78" spans="1:11" s="159" customFormat="1" x14ac:dyDescent="0.25">
      <c r="A78" s="14" t="s">
        <v>38</v>
      </c>
      <c r="B78" s="28">
        <v>4778</v>
      </c>
      <c r="C78" s="29">
        <v>537</v>
      </c>
      <c r="D78" s="17">
        <v>599</v>
      </c>
      <c r="E78" s="29">
        <v>22000</v>
      </c>
      <c r="F78" s="17">
        <v>5102</v>
      </c>
      <c r="G78" s="29">
        <v>586</v>
      </c>
      <c r="H78" s="29" t="s">
        <v>34</v>
      </c>
      <c r="I78" s="17">
        <v>544</v>
      </c>
      <c r="J78" s="106">
        <v>70</v>
      </c>
      <c r="K78" s="28">
        <f t="shared" si="6"/>
        <v>34216</v>
      </c>
    </row>
    <row r="79" spans="1:11" s="159" customFormat="1" x14ac:dyDescent="0.25">
      <c r="A79" s="14" t="s">
        <v>39</v>
      </c>
      <c r="B79" s="107"/>
      <c r="C79" s="108"/>
      <c r="D79" s="108"/>
      <c r="E79" s="108">
        <v>49728</v>
      </c>
      <c r="F79" s="108">
        <v>0</v>
      </c>
      <c r="G79" s="108"/>
      <c r="H79" s="29" t="s">
        <v>34</v>
      </c>
      <c r="I79" s="108"/>
      <c r="J79" s="109"/>
      <c r="K79" s="28">
        <f t="shared" si="6"/>
        <v>49728</v>
      </c>
    </row>
    <row r="80" spans="1:11" s="159" customFormat="1" x14ac:dyDescent="0.25">
      <c r="A80" s="15" t="s">
        <v>28</v>
      </c>
      <c r="B80" s="107">
        <v>229</v>
      </c>
      <c r="C80" s="108">
        <v>24</v>
      </c>
      <c r="D80" s="108">
        <v>27</v>
      </c>
      <c r="E80" s="29">
        <v>15500</v>
      </c>
      <c r="F80" s="17">
        <v>0</v>
      </c>
      <c r="G80" s="108">
        <v>0</v>
      </c>
      <c r="H80" s="110">
        <v>2331</v>
      </c>
      <c r="I80" s="108">
        <v>0</v>
      </c>
      <c r="J80" s="109">
        <v>28</v>
      </c>
      <c r="K80" s="28">
        <f>SUM(B80:J80)</f>
        <v>18139</v>
      </c>
    </row>
    <row r="81" spans="1:11" s="159" customFormat="1" ht="15.75" thickBot="1" x14ac:dyDescent="0.3">
      <c r="A81" s="15" t="s">
        <v>7</v>
      </c>
      <c r="B81" s="111">
        <v>91</v>
      </c>
      <c r="C81" s="32">
        <v>18</v>
      </c>
      <c r="D81" s="19">
        <v>6</v>
      </c>
      <c r="E81" s="112">
        <v>1231</v>
      </c>
      <c r="F81" s="19">
        <v>137</v>
      </c>
      <c r="G81" s="32">
        <v>22</v>
      </c>
      <c r="H81" s="32">
        <v>204</v>
      </c>
      <c r="I81" s="19">
        <v>2</v>
      </c>
      <c r="J81" s="113">
        <v>0</v>
      </c>
      <c r="K81" s="111">
        <f>SUM(B81:J81)</f>
        <v>1711</v>
      </c>
    </row>
    <row r="82" spans="1:11" s="159" customFormat="1" ht="18.75" thickBot="1" x14ac:dyDescent="0.3">
      <c r="A82" s="232">
        <v>43937</v>
      </c>
      <c r="B82" s="233"/>
      <c r="C82" s="233"/>
      <c r="D82" s="233"/>
      <c r="E82" s="233"/>
      <c r="F82" s="233"/>
      <c r="G82" s="233"/>
      <c r="H82" s="234"/>
      <c r="I82" s="233"/>
      <c r="J82" s="233"/>
      <c r="K82" s="235"/>
    </row>
    <row r="83" spans="1:11" s="159" customFormat="1" x14ac:dyDescent="0.25">
      <c r="A83" s="13" t="s">
        <v>24</v>
      </c>
      <c r="B83" s="26">
        <v>6146</v>
      </c>
      <c r="C83" s="27">
        <v>615</v>
      </c>
      <c r="D83" s="16">
        <v>630</v>
      </c>
      <c r="E83" s="27">
        <v>84500</v>
      </c>
      <c r="F83" s="16">
        <v>5247</v>
      </c>
      <c r="G83" s="27">
        <v>601</v>
      </c>
      <c r="H83" s="27">
        <v>14683</v>
      </c>
      <c r="I83" s="16">
        <v>538</v>
      </c>
      <c r="J83" s="105">
        <v>369</v>
      </c>
      <c r="K83" s="26">
        <f>SUM(B83:J83)</f>
        <v>113329</v>
      </c>
    </row>
    <row r="84" spans="1:11" s="159" customFormat="1" x14ac:dyDescent="0.25">
      <c r="A84" s="14" t="s">
        <v>27</v>
      </c>
      <c r="B84" s="28">
        <v>24</v>
      </c>
      <c r="C84" s="29">
        <v>1</v>
      </c>
      <c r="D84" s="17">
        <v>0</v>
      </c>
      <c r="E84" s="29">
        <v>555</v>
      </c>
      <c r="F84" s="17">
        <v>0</v>
      </c>
      <c r="G84" s="29">
        <v>0</v>
      </c>
      <c r="H84" s="29">
        <v>141</v>
      </c>
      <c r="I84" s="17">
        <v>0</v>
      </c>
      <c r="J84" s="106">
        <v>0</v>
      </c>
      <c r="K84" s="28">
        <f>SUM(B84:J84)</f>
        <v>721</v>
      </c>
    </row>
    <row r="85" spans="1:11" s="159" customFormat="1" x14ac:dyDescent="0.25">
      <c r="A85" s="14" t="s">
        <v>25</v>
      </c>
      <c r="B85" s="28">
        <v>358</v>
      </c>
      <c r="C85" s="29">
        <v>54</v>
      </c>
      <c r="D85" s="17">
        <v>19</v>
      </c>
      <c r="E85" s="29">
        <v>12000</v>
      </c>
      <c r="F85" s="17">
        <v>146</v>
      </c>
      <c r="G85" s="29">
        <v>12</v>
      </c>
      <c r="H85" s="29" t="s">
        <v>34</v>
      </c>
      <c r="I85" s="17">
        <v>3</v>
      </c>
      <c r="J85" s="106">
        <v>49</v>
      </c>
      <c r="K85" s="28">
        <f t="shared" ref="K85:K87" si="7">SUM(B85:J85)</f>
        <v>12641</v>
      </c>
    </row>
    <row r="86" spans="1:11" s="159" customFormat="1" x14ac:dyDescent="0.25">
      <c r="A86" s="14" t="s">
        <v>38</v>
      </c>
      <c r="B86" s="28">
        <v>4885</v>
      </c>
      <c r="C86" s="29">
        <v>537</v>
      </c>
      <c r="D86" s="17">
        <v>611</v>
      </c>
      <c r="E86" s="29">
        <v>22000</v>
      </c>
      <c r="F86" s="17">
        <v>5101</v>
      </c>
      <c r="G86" s="29">
        <v>589</v>
      </c>
      <c r="H86" s="29" t="s">
        <v>34</v>
      </c>
      <c r="I86" s="17">
        <v>535</v>
      </c>
      <c r="J86" s="106">
        <v>70</v>
      </c>
      <c r="K86" s="28">
        <f t="shared" si="7"/>
        <v>34328</v>
      </c>
    </row>
    <row r="87" spans="1:11" s="159" customFormat="1" x14ac:dyDescent="0.25">
      <c r="A87" s="14" t="s">
        <v>39</v>
      </c>
      <c r="B87" s="25">
        <f>B83-(B84+B85+B86)</f>
        <v>879</v>
      </c>
      <c r="C87" s="108"/>
      <c r="D87" s="108"/>
      <c r="E87" s="108">
        <v>49632</v>
      </c>
      <c r="F87" s="108"/>
      <c r="G87" s="108"/>
      <c r="H87" s="29" t="s">
        <v>34</v>
      </c>
      <c r="I87" s="108"/>
      <c r="J87" s="109"/>
      <c r="K87" s="28">
        <f t="shared" si="7"/>
        <v>50511</v>
      </c>
    </row>
    <row r="88" spans="1:11" s="159" customFormat="1" x14ac:dyDescent="0.25">
      <c r="A88" s="15" t="s">
        <v>28</v>
      </c>
      <c r="B88" s="107">
        <v>229</v>
      </c>
      <c r="C88" s="108">
        <v>24</v>
      </c>
      <c r="D88" s="108">
        <v>29</v>
      </c>
      <c r="E88" s="108">
        <v>16767</v>
      </c>
      <c r="F88" s="108">
        <v>0</v>
      </c>
      <c r="G88" s="108">
        <v>0</v>
      </c>
      <c r="H88" s="110">
        <v>2545</v>
      </c>
      <c r="I88" s="108">
        <v>7</v>
      </c>
      <c r="J88" s="109">
        <v>28</v>
      </c>
      <c r="K88" s="28">
        <f>SUM(B88:J88)</f>
        <v>19629</v>
      </c>
    </row>
    <row r="89" spans="1:11" s="159" customFormat="1" ht="15.75" thickBot="1" x14ac:dyDescent="0.3">
      <c r="A89" s="15" t="s">
        <v>7</v>
      </c>
      <c r="B89" s="114">
        <v>94</v>
      </c>
      <c r="C89" s="112">
        <v>15</v>
      </c>
      <c r="D89" s="112">
        <v>3</v>
      </c>
      <c r="E89" s="32">
        <v>1022</v>
      </c>
      <c r="F89" s="19">
        <v>139</v>
      </c>
      <c r="G89" s="112">
        <v>21</v>
      </c>
      <c r="H89" s="32">
        <v>144</v>
      </c>
      <c r="I89" s="112">
        <v>2</v>
      </c>
      <c r="J89" s="113">
        <v>0</v>
      </c>
      <c r="K89" s="111">
        <f>SUM(B89:J89)</f>
        <v>1440</v>
      </c>
    </row>
    <row r="90" spans="1:11" s="159" customFormat="1" ht="18.75" thickBot="1" x14ac:dyDescent="0.3">
      <c r="A90" s="239">
        <v>43942</v>
      </c>
      <c r="B90" s="233"/>
      <c r="C90" s="233"/>
      <c r="D90" s="233"/>
      <c r="E90" s="233"/>
      <c r="F90" s="233"/>
      <c r="G90" s="233"/>
      <c r="H90" s="234"/>
      <c r="I90" s="233"/>
      <c r="J90" s="233"/>
      <c r="K90" s="235"/>
    </row>
    <row r="91" spans="1:11" s="159" customFormat="1" ht="15.75" thickTop="1" x14ac:dyDescent="0.25">
      <c r="A91" s="15" t="s">
        <v>24</v>
      </c>
      <c r="B91" s="216">
        <v>6271</v>
      </c>
      <c r="C91" s="27">
        <v>615</v>
      </c>
      <c r="D91" s="16">
        <v>635</v>
      </c>
      <c r="E91" s="27">
        <v>80720</v>
      </c>
      <c r="F91" s="16">
        <v>5247</v>
      </c>
      <c r="G91" s="27">
        <v>608</v>
      </c>
      <c r="H91" s="27">
        <v>14606</v>
      </c>
      <c r="I91" s="16">
        <v>557</v>
      </c>
      <c r="J91" s="115">
        <v>370</v>
      </c>
      <c r="K91" s="208">
        <f>SUM(B91:J91)</f>
        <v>109629</v>
      </c>
    </row>
    <row r="92" spans="1:11" s="159" customFormat="1" x14ac:dyDescent="0.25">
      <c r="A92" s="14" t="s">
        <v>27</v>
      </c>
      <c r="B92" s="217">
        <v>21</v>
      </c>
      <c r="C92" s="29">
        <v>0</v>
      </c>
      <c r="D92" s="17">
        <v>0</v>
      </c>
      <c r="E92" s="29">
        <v>355</v>
      </c>
      <c r="F92" s="17">
        <v>0</v>
      </c>
      <c r="G92" s="29">
        <v>0</v>
      </c>
      <c r="H92" s="29">
        <v>103</v>
      </c>
      <c r="I92" s="17">
        <v>0</v>
      </c>
      <c r="J92" s="116">
        <v>0</v>
      </c>
      <c r="K92" s="209">
        <f t="shared" ref="K92:K96" si="8">SUM(B92:J92)</f>
        <v>479</v>
      </c>
    </row>
    <row r="93" spans="1:11" s="159" customFormat="1" x14ac:dyDescent="0.25">
      <c r="A93" s="14" t="s">
        <v>25</v>
      </c>
      <c r="B93" s="217">
        <v>403</v>
      </c>
      <c r="C93" s="29">
        <v>51</v>
      </c>
      <c r="D93" s="17">
        <v>22</v>
      </c>
      <c r="E93" s="29">
        <v>12000</v>
      </c>
      <c r="F93" s="17">
        <v>146</v>
      </c>
      <c r="G93" s="29">
        <v>15</v>
      </c>
      <c r="H93" s="29" t="s">
        <v>34</v>
      </c>
      <c r="I93" s="17">
        <v>3</v>
      </c>
      <c r="J93" s="116">
        <v>49</v>
      </c>
      <c r="K93" s="209">
        <f t="shared" si="8"/>
        <v>12689</v>
      </c>
    </row>
    <row r="94" spans="1:11" s="159" customFormat="1" x14ac:dyDescent="0.25">
      <c r="A94" s="14" t="s">
        <v>38</v>
      </c>
      <c r="B94" s="217">
        <v>4958</v>
      </c>
      <c r="C94" s="29">
        <v>540</v>
      </c>
      <c r="D94" s="17">
        <v>613</v>
      </c>
      <c r="E94" s="29">
        <v>22000</v>
      </c>
      <c r="F94" s="17">
        <v>5101</v>
      </c>
      <c r="G94" s="29">
        <v>593</v>
      </c>
      <c r="H94" s="29" t="s">
        <v>34</v>
      </c>
      <c r="I94" s="17">
        <v>554</v>
      </c>
      <c r="J94" s="116">
        <v>97</v>
      </c>
      <c r="K94" s="209">
        <f t="shared" si="8"/>
        <v>34456</v>
      </c>
    </row>
    <row r="95" spans="1:11" s="159" customFormat="1" x14ac:dyDescent="0.25">
      <c r="A95" s="14" t="s">
        <v>39</v>
      </c>
      <c r="B95" s="218">
        <v>889</v>
      </c>
      <c r="C95" s="108"/>
      <c r="D95" s="108"/>
      <c r="E95" s="103">
        <v>46365</v>
      </c>
      <c r="F95" s="108"/>
      <c r="G95" s="108"/>
      <c r="H95" s="108" t="s">
        <v>34</v>
      </c>
      <c r="I95" s="108"/>
      <c r="J95" s="117"/>
      <c r="K95" s="209">
        <f t="shared" si="8"/>
        <v>47254</v>
      </c>
    </row>
    <row r="96" spans="1:11" s="159" customFormat="1" x14ac:dyDescent="0.25">
      <c r="A96" s="15" t="s">
        <v>28</v>
      </c>
      <c r="B96" s="218">
        <v>241</v>
      </c>
      <c r="C96" s="108">
        <v>24</v>
      </c>
      <c r="D96" s="108">
        <v>28</v>
      </c>
      <c r="E96" s="108">
        <v>20202</v>
      </c>
      <c r="F96" s="108">
        <v>0</v>
      </c>
      <c r="G96" s="108">
        <v>0</v>
      </c>
      <c r="H96" s="29">
        <v>2694</v>
      </c>
      <c r="I96" s="108">
        <v>10</v>
      </c>
      <c r="J96" s="117">
        <v>27</v>
      </c>
      <c r="K96" s="209">
        <f t="shared" si="8"/>
        <v>23226</v>
      </c>
    </row>
    <row r="97" spans="1:11" s="159" customFormat="1" ht="15.75" thickBot="1" x14ac:dyDescent="0.3">
      <c r="A97" s="15" t="s">
        <v>7</v>
      </c>
      <c r="B97" s="219">
        <v>95</v>
      </c>
      <c r="C97" s="112">
        <v>1</v>
      </c>
      <c r="D97" s="112">
        <v>0</v>
      </c>
      <c r="E97" s="32">
        <v>838</v>
      </c>
      <c r="F97" s="112">
        <v>140</v>
      </c>
      <c r="G97" s="112">
        <v>21</v>
      </c>
      <c r="H97" s="118">
        <v>97</v>
      </c>
      <c r="I97" s="112">
        <v>2</v>
      </c>
      <c r="J97" s="119">
        <v>0</v>
      </c>
      <c r="K97" s="210">
        <f>SUM(B97:J97)</f>
        <v>1194</v>
      </c>
    </row>
    <row r="98" spans="1:11" s="159" customFormat="1" ht="18.75" thickBot="1" x14ac:dyDescent="0.3">
      <c r="A98" s="238">
        <v>43944</v>
      </c>
      <c r="B98" s="233"/>
      <c r="C98" s="233"/>
      <c r="D98" s="233"/>
      <c r="E98" s="233"/>
      <c r="F98" s="233"/>
      <c r="G98" s="233"/>
      <c r="H98" s="234"/>
      <c r="I98" s="233"/>
      <c r="J98" s="233"/>
      <c r="K98" s="235"/>
    </row>
    <row r="99" spans="1:11" s="159" customFormat="1" ht="15.75" thickTop="1" x14ac:dyDescent="0.25">
      <c r="A99" s="21" t="s">
        <v>24</v>
      </c>
      <c r="B99" s="26">
        <v>6260</v>
      </c>
      <c r="C99" s="27">
        <v>615</v>
      </c>
      <c r="D99" s="16">
        <v>633</v>
      </c>
      <c r="E99" s="27">
        <v>81033</v>
      </c>
      <c r="F99" s="16">
        <v>5247</v>
      </c>
      <c r="G99" s="27">
        <v>607</v>
      </c>
      <c r="H99" s="27">
        <v>14606</v>
      </c>
      <c r="I99" s="16">
        <v>513</v>
      </c>
      <c r="J99" s="27">
        <v>365</v>
      </c>
      <c r="K99" s="208">
        <f t="shared" ref="K99:K105" si="9">SUM(B99:J99)</f>
        <v>109879</v>
      </c>
    </row>
    <row r="100" spans="1:11" s="159" customFormat="1" x14ac:dyDescent="0.25">
      <c r="A100" s="22" t="s">
        <v>27</v>
      </c>
      <c r="B100" s="28">
        <v>17</v>
      </c>
      <c r="C100" s="29">
        <v>0</v>
      </c>
      <c r="D100" s="17">
        <v>0</v>
      </c>
      <c r="E100" s="29">
        <v>255</v>
      </c>
      <c r="F100" s="17">
        <v>0</v>
      </c>
      <c r="G100" s="29">
        <v>0</v>
      </c>
      <c r="H100" s="29">
        <v>103</v>
      </c>
      <c r="I100" s="17">
        <v>0</v>
      </c>
      <c r="J100" s="29">
        <v>0</v>
      </c>
      <c r="K100" s="209">
        <f t="shared" si="9"/>
        <v>375</v>
      </c>
    </row>
    <row r="101" spans="1:11" s="159" customFormat="1" x14ac:dyDescent="0.25">
      <c r="A101" s="22" t="s">
        <v>25</v>
      </c>
      <c r="B101" s="28">
        <v>340</v>
      </c>
      <c r="C101" s="29">
        <v>51</v>
      </c>
      <c r="D101" s="17">
        <v>19</v>
      </c>
      <c r="E101" s="29">
        <v>12000</v>
      </c>
      <c r="F101" s="17">
        <v>146</v>
      </c>
      <c r="G101" s="29">
        <v>14</v>
      </c>
      <c r="H101" s="29" t="s">
        <v>34</v>
      </c>
      <c r="I101" s="17">
        <v>3</v>
      </c>
      <c r="J101" s="29">
        <v>49</v>
      </c>
      <c r="K101" s="209">
        <f t="shared" si="9"/>
        <v>12622</v>
      </c>
    </row>
    <row r="102" spans="1:11" s="159" customFormat="1" x14ac:dyDescent="0.25">
      <c r="A102" s="22" t="s">
        <v>38</v>
      </c>
      <c r="B102" s="28">
        <v>4983</v>
      </c>
      <c r="C102" s="29">
        <v>540</v>
      </c>
      <c r="D102" s="17">
        <v>614</v>
      </c>
      <c r="E102" s="29">
        <v>22000</v>
      </c>
      <c r="F102" s="17">
        <v>5101</v>
      </c>
      <c r="G102" s="29">
        <v>593</v>
      </c>
      <c r="H102" s="29" t="s">
        <v>34</v>
      </c>
      <c r="I102" s="17">
        <v>510</v>
      </c>
      <c r="J102" s="29">
        <v>112</v>
      </c>
      <c r="K102" s="209">
        <f t="shared" si="9"/>
        <v>34453</v>
      </c>
    </row>
    <row r="103" spans="1:11" s="159" customFormat="1" x14ac:dyDescent="0.25">
      <c r="A103" s="22" t="s">
        <v>39</v>
      </c>
      <c r="B103" s="25">
        <f>B99-(B100+B101+B102)</f>
        <v>920</v>
      </c>
      <c r="C103" s="25">
        <f t="shared" ref="C103:J103" si="10">C99-(C100+C101+C102)</f>
        <v>24</v>
      </c>
      <c r="D103" s="25">
        <f t="shared" si="10"/>
        <v>0</v>
      </c>
      <c r="E103" s="25">
        <v>46778</v>
      </c>
      <c r="F103" s="25">
        <f t="shared" si="10"/>
        <v>0</v>
      </c>
      <c r="G103" s="25">
        <f t="shared" si="10"/>
        <v>0</v>
      </c>
      <c r="H103" s="25" t="s">
        <v>34</v>
      </c>
      <c r="I103" s="25">
        <f t="shared" si="10"/>
        <v>0</v>
      </c>
      <c r="J103" s="25">
        <f t="shared" si="10"/>
        <v>204</v>
      </c>
      <c r="K103" s="209">
        <f t="shared" si="9"/>
        <v>47926</v>
      </c>
    </row>
    <row r="104" spans="1:11" s="159" customFormat="1" x14ac:dyDescent="0.25">
      <c r="A104" s="23" t="s">
        <v>28</v>
      </c>
      <c r="B104" s="25">
        <v>256</v>
      </c>
      <c r="C104" s="20">
        <v>24</v>
      </c>
      <c r="D104" s="20">
        <v>27</v>
      </c>
      <c r="E104" s="20">
        <v>19367</v>
      </c>
      <c r="F104" s="20">
        <v>0</v>
      </c>
      <c r="G104" s="20">
        <v>0</v>
      </c>
      <c r="H104" s="20">
        <v>2694</v>
      </c>
      <c r="I104" s="20">
        <v>10</v>
      </c>
      <c r="J104" s="20">
        <v>32</v>
      </c>
      <c r="K104" s="209">
        <f t="shared" si="9"/>
        <v>22410</v>
      </c>
    </row>
    <row r="105" spans="1:11" s="159" customFormat="1" ht="15.75" thickBot="1" x14ac:dyDescent="0.3">
      <c r="A105" s="24" t="s">
        <v>7</v>
      </c>
      <c r="B105" s="30">
        <v>69</v>
      </c>
      <c r="C105" s="31">
        <v>1</v>
      </c>
      <c r="D105" s="31">
        <v>0</v>
      </c>
      <c r="E105" s="31">
        <v>798</v>
      </c>
      <c r="F105" s="31">
        <v>140</v>
      </c>
      <c r="G105" s="31">
        <v>21</v>
      </c>
      <c r="H105" s="32">
        <v>97</v>
      </c>
      <c r="I105" s="31">
        <v>2</v>
      </c>
      <c r="J105" s="31">
        <v>0</v>
      </c>
      <c r="K105" s="210">
        <f t="shared" si="9"/>
        <v>1128</v>
      </c>
    </row>
    <row r="106" spans="1:11" s="159" customFormat="1" ht="18.75" thickBot="1" x14ac:dyDescent="0.3">
      <c r="A106" s="232">
        <v>43949</v>
      </c>
      <c r="B106" s="233"/>
      <c r="C106" s="233"/>
      <c r="D106" s="233"/>
      <c r="E106" s="233"/>
      <c r="F106" s="233"/>
      <c r="G106" s="233"/>
      <c r="H106" s="234"/>
      <c r="I106" s="233"/>
      <c r="J106" s="233"/>
      <c r="K106" s="235"/>
    </row>
    <row r="107" spans="1:11" s="159" customFormat="1" ht="15.75" thickTop="1" x14ac:dyDescent="0.25">
      <c r="A107" s="21" t="s">
        <v>24</v>
      </c>
      <c r="B107" s="26">
        <v>6368</v>
      </c>
      <c r="C107" s="27">
        <v>616</v>
      </c>
      <c r="D107" s="16">
        <v>572</v>
      </c>
      <c r="E107" s="27">
        <v>79160</v>
      </c>
      <c r="F107" s="16">
        <v>5247</v>
      </c>
      <c r="G107" s="27">
        <v>598</v>
      </c>
      <c r="H107" s="27">
        <v>14606</v>
      </c>
      <c r="I107" s="16">
        <v>513</v>
      </c>
      <c r="J107" s="27">
        <v>397</v>
      </c>
      <c r="K107" s="208">
        <f>SUM(B107:J107)</f>
        <v>108077</v>
      </c>
    </row>
    <row r="108" spans="1:11" s="159" customFormat="1" x14ac:dyDescent="0.25">
      <c r="A108" s="22" t="s">
        <v>27</v>
      </c>
      <c r="B108" s="28">
        <v>16</v>
      </c>
      <c r="C108" s="103"/>
      <c r="D108" s="103"/>
      <c r="E108" s="29">
        <v>271</v>
      </c>
      <c r="F108" s="17">
        <v>0</v>
      </c>
      <c r="G108" s="29">
        <v>0</v>
      </c>
      <c r="H108" s="29">
        <v>103</v>
      </c>
      <c r="I108" s="17">
        <v>0</v>
      </c>
      <c r="J108" s="29">
        <v>0</v>
      </c>
      <c r="K108" s="209">
        <f t="shared" ref="K108:K112" si="11">SUM(B108:J108)</f>
        <v>390</v>
      </c>
    </row>
    <row r="109" spans="1:11" s="159" customFormat="1" x14ac:dyDescent="0.25">
      <c r="A109" s="22" t="s">
        <v>25</v>
      </c>
      <c r="B109" s="28">
        <v>439</v>
      </c>
      <c r="C109" s="29">
        <v>0</v>
      </c>
      <c r="D109" s="17">
        <v>0</v>
      </c>
      <c r="E109" s="29">
        <v>12000</v>
      </c>
      <c r="F109" s="17">
        <v>146</v>
      </c>
      <c r="G109" s="29">
        <v>14</v>
      </c>
      <c r="H109" s="29" t="s">
        <v>34</v>
      </c>
      <c r="I109" s="17">
        <v>3</v>
      </c>
      <c r="J109" s="29">
        <v>49</v>
      </c>
      <c r="K109" s="209">
        <f t="shared" si="11"/>
        <v>12651</v>
      </c>
    </row>
    <row r="110" spans="1:11" s="159" customFormat="1" x14ac:dyDescent="0.25">
      <c r="A110" s="22" t="s">
        <v>38</v>
      </c>
      <c r="B110" s="28">
        <v>4828</v>
      </c>
      <c r="C110" s="29">
        <v>52</v>
      </c>
      <c r="D110" s="17">
        <v>21</v>
      </c>
      <c r="E110" s="29">
        <v>22000</v>
      </c>
      <c r="F110" s="17">
        <v>5101</v>
      </c>
      <c r="G110" s="29">
        <v>584</v>
      </c>
      <c r="H110" s="29" t="s">
        <v>34</v>
      </c>
      <c r="I110" s="17">
        <v>510</v>
      </c>
      <c r="J110" s="29">
        <v>132</v>
      </c>
      <c r="K110" s="209">
        <f t="shared" si="11"/>
        <v>33228</v>
      </c>
    </row>
    <row r="111" spans="1:11" s="159" customFormat="1" x14ac:dyDescent="0.25">
      <c r="A111" s="22" t="s">
        <v>39</v>
      </c>
      <c r="B111" s="25">
        <f>B107-(B108+B109+B110)</f>
        <v>1085</v>
      </c>
      <c r="C111" s="29">
        <v>540</v>
      </c>
      <c r="D111" s="17">
        <v>551</v>
      </c>
      <c r="E111" s="25">
        <v>44889</v>
      </c>
      <c r="F111" s="25">
        <v>0</v>
      </c>
      <c r="G111" s="25"/>
      <c r="H111" s="25" t="s">
        <v>34</v>
      </c>
      <c r="I111" s="25">
        <f t="shared" ref="I111" si="12">I107-(I108+I109+I110)</f>
        <v>0</v>
      </c>
      <c r="J111" s="25">
        <v>32</v>
      </c>
      <c r="K111" s="209">
        <f t="shared" si="11"/>
        <v>47097</v>
      </c>
    </row>
    <row r="112" spans="1:11" s="159" customFormat="1" x14ac:dyDescent="0.25">
      <c r="A112" s="23" t="s">
        <v>28</v>
      </c>
      <c r="B112" s="33">
        <v>59</v>
      </c>
      <c r="C112" s="25">
        <v>24</v>
      </c>
      <c r="D112" s="25">
        <v>30</v>
      </c>
      <c r="E112" s="20">
        <v>20840</v>
      </c>
      <c r="F112" s="34">
        <v>0</v>
      </c>
      <c r="G112" s="20">
        <v>0</v>
      </c>
      <c r="H112" s="20">
        <v>2694</v>
      </c>
      <c r="I112" s="20">
        <v>10</v>
      </c>
      <c r="J112" s="20">
        <v>0</v>
      </c>
      <c r="K112" s="209">
        <f t="shared" si="11"/>
        <v>23657</v>
      </c>
    </row>
    <row r="113" spans="1:11" s="159" customFormat="1" ht="15.75" thickBot="1" x14ac:dyDescent="0.3">
      <c r="A113" s="24" t="s">
        <v>7</v>
      </c>
      <c r="B113" s="25">
        <v>84</v>
      </c>
      <c r="C113" s="31">
        <v>1</v>
      </c>
      <c r="D113" s="31">
        <v>2</v>
      </c>
      <c r="E113" s="31">
        <v>647</v>
      </c>
      <c r="F113" s="31">
        <v>142</v>
      </c>
      <c r="G113" s="31">
        <v>21</v>
      </c>
      <c r="H113" s="32">
        <v>97</v>
      </c>
      <c r="I113" s="31">
        <v>2</v>
      </c>
      <c r="J113" s="31">
        <v>0</v>
      </c>
      <c r="K113" s="210">
        <f>SUM(B113:J113)</f>
        <v>996</v>
      </c>
    </row>
    <row r="114" spans="1:11" s="159" customFormat="1" ht="18.75" thickBot="1" x14ac:dyDescent="0.3">
      <c r="A114" s="12">
        <v>43951</v>
      </c>
      <c r="B114" s="120"/>
      <c r="C114" s="120"/>
      <c r="D114" s="120"/>
      <c r="E114" s="120"/>
      <c r="F114" s="120"/>
      <c r="G114" s="120"/>
      <c r="H114" s="120"/>
      <c r="I114" s="120"/>
      <c r="J114" s="120"/>
      <c r="K114" s="211"/>
    </row>
    <row r="115" spans="1:11" s="159" customFormat="1" x14ac:dyDescent="0.25">
      <c r="A115" s="48" t="s">
        <v>24</v>
      </c>
      <c r="B115" s="122">
        <v>6247</v>
      </c>
      <c r="C115" s="49">
        <v>616</v>
      </c>
      <c r="D115" s="49">
        <v>571</v>
      </c>
      <c r="E115" s="49">
        <v>79290</v>
      </c>
      <c r="F115" s="49">
        <v>5246</v>
      </c>
      <c r="G115" s="49">
        <v>574</v>
      </c>
      <c r="H115" s="27">
        <v>14050</v>
      </c>
      <c r="I115" s="49">
        <v>522</v>
      </c>
      <c r="J115" s="49">
        <v>371</v>
      </c>
      <c r="K115" s="49">
        <f>SUM(B115:J115)</f>
        <v>107487</v>
      </c>
    </row>
    <row r="116" spans="1:11" s="159" customFormat="1" x14ac:dyDescent="0.25">
      <c r="A116" s="22" t="s">
        <v>27</v>
      </c>
      <c r="B116" s="123">
        <v>16</v>
      </c>
      <c r="C116" s="50">
        <v>0</v>
      </c>
      <c r="D116" s="50">
        <v>0</v>
      </c>
      <c r="E116" s="50">
        <v>256</v>
      </c>
      <c r="F116" s="50">
        <v>0</v>
      </c>
      <c r="G116" s="50">
        <v>0</v>
      </c>
      <c r="H116" s="29">
        <v>38</v>
      </c>
      <c r="I116" s="50">
        <v>0</v>
      </c>
      <c r="J116" s="50">
        <v>0</v>
      </c>
      <c r="K116" s="50">
        <f t="shared" ref="K116:K121" si="13">SUM(B116:J116)</f>
        <v>310</v>
      </c>
    </row>
    <row r="117" spans="1:11" s="159" customFormat="1" x14ac:dyDescent="0.25">
      <c r="A117" s="22" t="s">
        <v>25</v>
      </c>
      <c r="B117" s="123">
        <v>387</v>
      </c>
      <c r="C117" s="50">
        <v>52</v>
      </c>
      <c r="D117" s="50">
        <v>22</v>
      </c>
      <c r="E117" s="50">
        <v>12000</v>
      </c>
      <c r="F117" s="50">
        <v>146</v>
      </c>
      <c r="G117" s="50">
        <v>14</v>
      </c>
      <c r="H117" s="29" t="s">
        <v>34</v>
      </c>
      <c r="I117" s="50">
        <v>2</v>
      </c>
      <c r="J117" s="50">
        <v>49</v>
      </c>
      <c r="K117" s="50">
        <f t="shared" si="13"/>
        <v>12672</v>
      </c>
    </row>
    <row r="118" spans="1:11" s="159" customFormat="1" x14ac:dyDescent="0.25">
      <c r="A118" s="22" t="s">
        <v>26</v>
      </c>
      <c r="B118" s="123">
        <v>4961</v>
      </c>
      <c r="C118" s="50">
        <v>540</v>
      </c>
      <c r="D118" s="50">
        <v>549</v>
      </c>
      <c r="E118" s="50">
        <v>25560</v>
      </c>
      <c r="F118" s="50">
        <v>5100</v>
      </c>
      <c r="G118" s="50">
        <v>560</v>
      </c>
      <c r="H118" s="29">
        <v>4986</v>
      </c>
      <c r="I118" s="50">
        <v>520</v>
      </c>
      <c r="J118" s="50">
        <v>132</v>
      </c>
      <c r="K118" s="50">
        <f t="shared" si="13"/>
        <v>42908</v>
      </c>
    </row>
    <row r="119" spans="1:11" s="159" customFormat="1" x14ac:dyDescent="0.25">
      <c r="A119" s="22" t="s">
        <v>39</v>
      </c>
      <c r="B119" s="123">
        <f>B115-(B116+B117+B118)</f>
        <v>883</v>
      </c>
      <c r="C119" s="50"/>
      <c r="D119" s="50"/>
      <c r="E119" s="50">
        <v>41474</v>
      </c>
      <c r="F119" s="50"/>
      <c r="G119" s="50"/>
      <c r="H119" s="25">
        <v>9652</v>
      </c>
      <c r="I119" s="50"/>
      <c r="J119" s="50"/>
      <c r="K119" s="50">
        <f t="shared" si="13"/>
        <v>52009</v>
      </c>
    </row>
    <row r="120" spans="1:11" s="159" customFormat="1" x14ac:dyDescent="0.25">
      <c r="A120" s="23" t="s">
        <v>28</v>
      </c>
      <c r="B120" s="123">
        <v>270</v>
      </c>
      <c r="C120" s="50">
        <v>24</v>
      </c>
      <c r="D120" s="50">
        <v>26</v>
      </c>
      <c r="E120" s="50">
        <v>20170</v>
      </c>
      <c r="F120" s="50">
        <v>0</v>
      </c>
      <c r="G120" s="50">
        <v>0</v>
      </c>
      <c r="H120" s="20">
        <v>3255</v>
      </c>
      <c r="I120" s="50">
        <v>14</v>
      </c>
      <c r="J120" s="50">
        <v>26</v>
      </c>
      <c r="K120" s="50">
        <f t="shared" si="13"/>
        <v>23785</v>
      </c>
    </row>
    <row r="121" spans="1:11" s="159" customFormat="1" ht="15.75" thickBot="1" x14ac:dyDescent="0.3">
      <c r="A121" s="23" t="s">
        <v>7</v>
      </c>
      <c r="B121" s="123">
        <v>84</v>
      </c>
      <c r="C121" s="50">
        <v>1</v>
      </c>
      <c r="D121" s="50">
        <v>5</v>
      </c>
      <c r="E121" s="50">
        <v>623</v>
      </c>
      <c r="F121" s="50">
        <v>143</v>
      </c>
      <c r="G121" s="50">
        <v>21</v>
      </c>
      <c r="H121" s="32">
        <v>67</v>
      </c>
      <c r="I121" s="50">
        <v>2</v>
      </c>
      <c r="J121" s="50">
        <v>0</v>
      </c>
      <c r="K121" s="50">
        <f t="shared" si="13"/>
        <v>946</v>
      </c>
    </row>
    <row r="122" spans="1:11" s="159" customFormat="1" ht="18.75" thickBot="1" x14ac:dyDescent="0.3">
      <c r="A122" s="12">
        <v>43956</v>
      </c>
      <c r="B122" s="120"/>
      <c r="C122" s="120"/>
      <c r="D122" s="120"/>
      <c r="E122" s="120"/>
      <c r="F122" s="120"/>
      <c r="G122" s="120"/>
      <c r="H122" s="120"/>
      <c r="I122" s="120"/>
      <c r="J122" s="120"/>
      <c r="K122" s="211"/>
    </row>
    <row r="123" spans="1:11" s="159" customFormat="1" x14ac:dyDescent="0.25">
      <c r="A123" s="48" t="s">
        <v>24</v>
      </c>
      <c r="B123" s="122">
        <v>6088</v>
      </c>
      <c r="C123" s="49">
        <v>616</v>
      </c>
      <c r="D123" s="49">
        <v>549</v>
      </c>
      <c r="E123" s="49">
        <v>78224</v>
      </c>
      <c r="F123" s="49">
        <v>5246</v>
      </c>
      <c r="G123" s="49">
        <v>579</v>
      </c>
      <c r="H123" s="27">
        <v>13933</v>
      </c>
      <c r="I123" s="49">
        <v>620</v>
      </c>
      <c r="J123" s="49">
        <v>365</v>
      </c>
      <c r="K123" s="49">
        <f>SUM(B123:J123)</f>
        <v>106220</v>
      </c>
    </row>
    <row r="124" spans="1:11" s="159" customFormat="1" x14ac:dyDescent="0.25">
      <c r="A124" s="22" t="s">
        <v>27</v>
      </c>
      <c r="B124" s="123">
        <v>12</v>
      </c>
      <c r="C124" s="50">
        <v>0</v>
      </c>
      <c r="D124" s="50">
        <v>0</v>
      </c>
      <c r="E124" s="50">
        <v>206</v>
      </c>
      <c r="F124" s="50">
        <v>0</v>
      </c>
      <c r="G124" s="50">
        <v>0</v>
      </c>
      <c r="H124" s="29">
        <v>28</v>
      </c>
      <c r="I124" s="50">
        <v>0</v>
      </c>
      <c r="J124" s="50">
        <v>0</v>
      </c>
      <c r="K124" s="50">
        <f t="shared" ref="K124:K128" si="14">SUM(B124:J124)</f>
        <v>246</v>
      </c>
    </row>
    <row r="125" spans="1:11" s="159" customFormat="1" x14ac:dyDescent="0.25">
      <c r="A125" s="22" t="s">
        <v>25</v>
      </c>
      <c r="B125" s="123">
        <v>270</v>
      </c>
      <c r="C125" s="50">
        <v>52</v>
      </c>
      <c r="D125" s="50">
        <v>21</v>
      </c>
      <c r="E125" s="50">
        <v>12000</v>
      </c>
      <c r="F125" s="50">
        <v>146</v>
      </c>
      <c r="G125" s="50">
        <v>11</v>
      </c>
      <c r="H125" s="29" t="s">
        <v>34</v>
      </c>
      <c r="I125" s="50">
        <v>21</v>
      </c>
      <c r="J125" s="50">
        <v>49</v>
      </c>
      <c r="K125" s="50">
        <f t="shared" si="14"/>
        <v>12570</v>
      </c>
    </row>
    <row r="126" spans="1:11" s="159" customFormat="1" x14ac:dyDescent="0.25">
      <c r="A126" s="22" t="s">
        <v>26</v>
      </c>
      <c r="B126" s="123">
        <v>4931</v>
      </c>
      <c r="C126" s="50">
        <v>540</v>
      </c>
      <c r="D126" s="50">
        <v>528</v>
      </c>
      <c r="E126" s="50">
        <v>25574</v>
      </c>
      <c r="F126" s="50">
        <v>5100</v>
      </c>
      <c r="G126" s="50">
        <v>568</v>
      </c>
      <c r="H126" s="29">
        <v>5009</v>
      </c>
      <c r="I126" s="50">
        <v>599</v>
      </c>
      <c r="J126" s="50">
        <v>132</v>
      </c>
      <c r="K126" s="50">
        <f t="shared" si="14"/>
        <v>42981</v>
      </c>
    </row>
    <row r="127" spans="1:11" s="159" customFormat="1" x14ac:dyDescent="0.25">
      <c r="A127" s="14" t="s">
        <v>39</v>
      </c>
      <c r="B127" s="343">
        <f>B123-(B124+B126+B125)</f>
        <v>875</v>
      </c>
      <c r="C127" s="108">
        <f t="shared" ref="C127:J127" si="15">C123-(C124+C126+C125)</f>
        <v>24</v>
      </c>
      <c r="D127" s="108">
        <f t="shared" si="15"/>
        <v>0</v>
      </c>
      <c r="E127" s="108">
        <f t="shared" si="15"/>
        <v>40444</v>
      </c>
      <c r="F127" s="108">
        <f t="shared" si="15"/>
        <v>0</v>
      </c>
      <c r="G127" s="108">
        <f t="shared" si="15"/>
        <v>0</v>
      </c>
      <c r="H127" s="108">
        <v>9652</v>
      </c>
      <c r="I127" s="108">
        <f t="shared" si="15"/>
        <v>0</v>
      </c>
      <c r="J127" s="108">
        <f t="shared" si="15"/>
        <v>184</v>
      </c>
      <c r="K127" s="50">
        <f>SUM(B127:J127)</f>
        <v>51179</v>
      </c>
    </row>
    <row r="128" spans="1:11" s="159" customFormat="1" x14ac:dyDescent="0.25">
      <c r="A128" s="23" t="s">
        <v>28</v>
      </c>
      <c r="B128" s="123">
        <v>258</v>
      </c>
      <c r="C128" s="50">
        <v>24</v>
      </c>
      <c r="D128" s="50">
        <v>27</v>
      </c>
      <c r="E128" s="50">
        <v>21776</v>
      </c>
      <c r="F128" s="50">
        <v>0</v>
      </c>
      <c r="G128" s="50">
        <v>0</v>
      </c>
      <c r="H128" s="20">
        <v>3384</v>
      </c>
      <c r="I128" s="50">
        <v>16</v>
      </c>
      <c r="J128" s="50">
        <v>32</v>
      </c>
      <c r="K128" s="50">
        <f t="shared" si="14"/>
        <v>25517</v>
      </c>
    </row>
    <row r="129" spans="1:11" s="159" customFormat="1" ht="15.75" thickBot="1" x14ac:dyDescent="0.3">
      <c r="A129" s="23" t="s">
        <v>7</v>
      </c>
      <c r="B129" s="123">
        <v>66</v>
      </c>
      <c r="C129" s="50">
        <v>1</v>
      </c>
      <c r="D129" s="50">
        <v>4</v>
      </c>
      <c r="E129" s="50">
        <v>565</v>
      </c>
      <c r="F129" s="50">
        <v>143</v>
      </c>
      <c r="G129" s="50">
        <v>19</v>
      </c>
      <c r="H129" s="32">
        <v>55</v>
      </c>
      <c r="I129" s="50">
        <v>2</v>
      </c>
      <c r="J129" s="50">
        <v>0</v>
      </c>
      <c r="K129" s="50">
        <f>SUM(B129:J129)</f>
        <v>855</v>
      </c>
    </row>
    <row r="130" spans="1:11" s="159" customFormat="1" ht="18.75" thickBot="1" x14ac:dyDescent="0.3">
      <c r="A130" s="12">
        <v>43958</v>
      </c>
      <c r="B130" s="120"/>
      <c r="C130" s="120"/>
      <c r="D130" s="120"/>
      <c r="E130" s="120"/>
      <c r="F130" s="120"/>
      <c r="G130" s="120"/>
      <c r="H130" s="124"/>
      <c r="I130" s="120"/>
      <c r="J130" s="120"/>
      <c r="K130" s="211"/>
    </row>
    <row r="131" spans="1:11" s="159" customFormat="1" ht="15.75" thickBot="1" x14ac:dyDescent="0.3">
      <c r="A131" s="48" t="s">
        <v>24</v>
      </c>
      <c r="B131" s="122">
        <v>6208</v>
      </c>
      <c r="C131" s="49">
        <v>616</v>
      </c>
      <c r="D131" s="49">
        <v>553</v>
      </c>
      <c r="E131" s="49">
        <v>77465</v>
      </c>
      <c r="F131" s="49">
        <v>5166</v>
      </c>
      <c r="G131" s="49">
        <v>548</v>
      </c>
      <c r="H131" s="27">
        <v>13808</v>
      </c>
      <c r="I131" s="49">
        <v>621</v>
      </c>
      <c r="J131" s="49">
        <v>368</v>
      </c>
      <c r="K131" s="49">
        <f>SUM(B131:J131)</f>
        <v>105353</v>
      </c>
    </row>
    <row r="132" spans="1:11" s="159" customFormat="1" ht="15.75" thickBot="1" x14ac:dyDescent="0.3">
      <c r="A132" s="22" t="s">
        <v>27</v>
      </c>
      <c r="B132" s="123">
        <v>12</v>
      </c>
      <c r="C132" s="50">
        <v>0</v>
      </c>
      <c r="D132" s="50">
        <v>0</v>
      </c>
      <c r="E132" s="50">
        <v>208</v>
      </c>
      <c r="F132" s="50">
        <v>1</v>
      </c>
      <c r="G132" s="50">
        <v>0</v>
      </c>
      <c r="H132" s="29">
        <v>35</v>
      </c>
      <c r="I132" s="50">
        <v>0</v>
      </c>
      <c r="J132" s="50">
        <v>0</v>
      </c>
      <c r="K132" s="49">
        <f t="shared" ref="K132:K137" si="16">SUM(B132:J132)</f>
        <v>256</v>
      </c>
    </row>
    <row r="133" spans="1:11" s="159" customFormat="1" ht="15.75" thickBot="1" x14ac:dyDescent="0.3">
      <c r="A133" s="22" t="s">
        <v>25</v>
      </c>
      <c r="B133" s="123">
        <v>306</v>
      </c>
      <c r="C133" s="50">
        <v>52</v>
      </c>
      <c r="D133" s="50">
        <v>21</v>
      </c>
      <c r="E133" s="50">
        <v>12000</v>
      </c>
      <c r="F133" s="50">
        <v>146</v>
      </c>
      <c r="G133" s="50">
        <v>13</v>
      </c>
      <c r="H133" s="29" t="s">
        <v>34</v>
      </c>
      <c r="I133" s="50">
        <v>21</v>
      </c>
      <c r="J133" s="50">
        <v>49</v>
      </c>
      <c r="K133" s="49">
        <f t="shared" si="16"/>
        <v>12608</v>
      </c>
    </row>
    <row r="134" spans="1:11" s="159" customFormat="1" ht="15.75" thickBot="1" x14ac:dyDescent="0.3">
      <c r="A134" s="22" t="s">
        <v>26</v>
      </c>
      <c r="B134" s="123">
        <v>4997</v>
      </c>
      <c r="C134" s="50">
        <v>540</v>
      </c>
      <c r="D134" s="50">
        <v>532</v>
      </c>
      <c r="E134" s="50">
        <v>25500</v>
      </c>
      <c r="F134" s="50">
        <v>5019</v>
      </c>
      <c r="G134" s="50">
        <v>535</v>
      </c>
      <c r="H134" s="29">
        <v>4980</v>
      </c>
      <c r="I134" s="50">
        <v>600</v>
      </c>
      <c r="J134" s="50">
        <v>132</v>
      </c>
      <c r="K134" s="49">
        <f t="shared" si="16"/>
        <v>42835</v>
      </c>
    </row>
    <row r="135" spans="1:11" s="159" customFormat="1" ht="15.75" thickBot="1" x14ac:dyDescent="0.3">
      <c r="A135" s="14" t="s">
        <v>39</v>
      </c>
      <c r="B135" s="343">
        <f>B131-(B132+B134+B133)</f>
        <v>893</v>
      </c>
      <c r="C135" s="108">
        <f t="shared" ref="C135:G135" si="17">C131-(C132+C134+C133)</f>
        <v>24</v>
      </c>
      <c r="D135" s="108">
        <f t="shared" si="17"/>
        <v>0</v>
      </c>
      <c r="E135" s="108">
        <f t="shared" si="17"/>
        <v>39757</v>
      </c>
      <c r="F135" s="108">
        <f t="shared" si="17"/>
        <v>0</v>
      </c>
      <c r="G135" s="108">
        <f t="shared" si="17"/>
        <v>0</v>
      </c>
      <c r="H135" s="108">
        <v>8793</v>
      </c>
      <c r="I135" s="108">
        <f t="shared" ref="I135:J135" si="18">I131-(I132+I134+I133)</f>
        <v>0</v>
      </c>
      <c r="J135" s="108">
        <f t="shared" si="18"/>
        <v>187</v>
      </c>
      <c r="K135" s="49">
        <f t="shared" si="16"/>
        <v>49654</v>
      </c>
    </row>
    <row r="136" spans="1:11" s="159" customFormat="1" ht="15.75" thickBot="1" x14ac:dyDescent="0.3">
      <c r="A136" s="23" t="s">
        <v>28</v>
      </c>
      <c r="B136" s="123">
        <v>174</v>
      </c>
      <c r="C136" s="50">
        <v>24</v>
      </c>
      <c r="D136" s="50">
        <v>26</v>
      </c>
      <c r="E136" s="50">
        <v>22535</v>
      </c>
      <c r="F136" s="50">
        <v>80</v>
      </c>
      <c r="G136" s="50">
        <v>0</v>
      </c>
      <c r="H136" s="20">
        <v>3515</v>
      </c>
      <c r="I136" s="50">
        <v>16</v>
      </c>
      <c r="J136" s="50">
        <v>29</v>
      </c>
      <c r="K136" s="49">
        <f t="shared" si="16"/>
        <v>26399</v>
      </c>
    </row>
    <row r="137" spans="1:11" s="159" customFormat="1" ht="15.75" thickBot="1" x14ac:dyDescent="0.3">
      <c r="A137" s="23" t="s">
        <v>7</v>
      </c>
      <c r="B137" s="123">
        <v>72</v>
      </c>
      <c r="C137" s="50">
        <v>1</v>
      </c>
      <c r="D137" s="50">
        <v>5</v>
      </c>
      <c r="E137" s="50">
        <v>554</v>
      </c>
      <c r="F137" s="50">
        <v>147</v>
      </c>
      <c r="G137" s="50">
        <v>18</v>
      </c>
      <c r="H137" s="32">
        <v>49</v>
      </c>
      <c r="I137" s="50">
        <v>2</v>
      </c>
      <c r="J137" s="50">
        <v>0</v>
      </c>
      <c r="K137" s="49">
        <f t="shared" si="16"/>
        <v>848</v>
      </c>
    </row>
    <row r="138" spans="1:11" s="159" customFormat="1" ht="18.75" thickBot="1" x14ac:dyDescent="0.3">
      <c r="A138" s="12">
        <v>43963</v>
      </c>
      <c r="B138" s="121"/>
      <c r="C138" s="121"/>
      <c r="D138" s="121"/>
      <c r="E138" s="121"/>
      <c r="F138" s="121"/>
      <c r="G138" s="121"/>
      <c r="H138" s="121"/>
      <c r="I138" s="121"/>
      <c r="J138" s="121"/>
      <c r="K138" s="211"/>
    </row>
    <row r="139" spans="1:11" s="159" customFormat="1" ht="15.75" thickBot="1" x14ac:dyDescent="0.3">
      <c r="A139" s="54" t="s">
        <v>24</v>
      </c>
      <c r="B139" s="55">
        <v>5944</v>
      </c>
      <c r="C139" s="51">
        <v>616</v>
      </c>
      <c r="D139" s="51">
        <v>579</v>
      </c>
      <c r="E139" s="51">
        <v>66344</v>
      </c>
      <c r="F139" s="51">
        <v>5162</v>
      </c>
      <c r="G139" s="51">
        <v>548</v>
      </c>
      <c r="H139" s="51">
        <v>11291</v>
      </c>
      <c r="I139" s="51">
        <v>558</v>
      </c>
      <c r="J139" s="51">
        <v>362</v>
      </c>
      <c r="K139" s="56">
        <f>SUM(B139:J139)</f>
        <v>91404</v>
      </c>
    </row>
    <row r="140" spans="1:11" s="159" customFormat="1" ht="15.75" thickBot="1" x14ac:dyDescent="0.3">
      <c r="A140" s="57" t="s">
        <v>27</v>
      </c>
      <c r="B140" s="58">
        <v>12</v>
      </c>
      <c r="C140" s="52">
        <v>0</v>
      </c>
      <c r="D140" s="52">
        <v>0</v>
      </c>
      <c r="E140" s="52">
        <v>187</v>
      </c>
      <c r="F140" s="52">
        <v>0</v>
      </c>
      <c r="G140" s="52">
        <v>0</v>
      </c>
      <c r="H140" s="52">
        <v>42</v>
      </c>
      <c r="I140" s="52">
        <v>0</v>
      </c>
      <c r="J140" s="52">
        <v>0</v>
      </c>
      <c r="K140" s="56">
        <f t="shared" ref="K140:K145" si="19">SUM(B140:J140)</f>
        <v>241</v>
      </c>
    </row>
    <row r="141" spans="1:11" s="159" customFormat="1" ht="15.75" thickBot="1" x14ac:dyDescent="0.3">
      <c r="A141" s="59" t="s">
        <v>25</v>
      </c>
      <c r="B141" s="58">
        <v>256</v>
      </c>
      <c r="C141" s="52">
        <v>51</v>
      </c>
      <c r="D141" s="52">
        <v>21</v>
      </c>
      <c r="E141" s="52">
        <v>10000</v>
      </c>
      <c r="F141" s="52">
        <v>146</v>
      </c>
      <c r="G141" s="52">
        <v>13</v>
      </c>
      <c r="H141" s="52" t="s">
        <v>34</v>
      </c>
      <c r="I141" s="52">
        <v>21</v>
      </c>
      <c r="J141" s="52">
        <v>49</v>
      </c>
      <c r="K141" s="56">
        <f t="shared" si="19"/>
        <v>10557</v>
      </c>
    </row>
    <row r="142" spans="1:11" s="159" customFormat="1" ht="15.75" thickBot="1" x14ac:dyDescent="0.3">
      <c r="A142" s="59" t="s">
        <v>26</v>
      </c>
      <c r="B142" s="58">
        <v>4709</v>
      </c>
      <c r="C142" s="52">
        <v>539</v>
      </c>
      <c r="D142" s="52">
        <v>558</v>
      </c>
      <c r="E142" s="52">
        <v>27264</v>
      </c>
      <c r="F142" s="52">
        <v>5016</v>
      </c>
      <c r="G142" s="52">
        <v>535</v>
      </c>
      <c r="H142" s="52">
        <v>4253</v>
      </c>
      <c r="I142" s="52">
        <v>537</v>
      </c>
      <c r="J142" s="52">
        <v>133</v>
      </c>
      <c r="K142" s="56">
        <f t="shared" si="19"/>
        <v>43544</v>
      </c>
    </row>
    <row r="143" spans="1:11" s="159" customFormat="1" ht="15.75" thickBot="1" x14ac:dyDescent="0.3">
      <c r="A143" s="59" t="s">
        <v>39</v>
      </c>
      <c r="B143" s="154">
        <f>B139-(B140+B142+B141)</f>
        <v>967</v>
      </c>
      <c r="C143" s="53">
        <f t="shared" ref="C143:J143" si="20">C139-(C140+C142+C141)</f>
        <v>26</v>
      </c>
      <c r="D143" s="53">
        <f t="shared" si="20"/>
        <v>0</v>
      </c>
      <c r="E143" s="53">
        <f t="shared" si="20"/>
        <v>28893</v>
      </c>
      <c r="F143" s="53">
        <f t="shared" si="20"/>
        <v>0</v>
      </c>
      <c r="G143" s="53">
        <f t="shared" si="20"/>
        <v>0</v>
      </c>
      <c r="H143" s="53">
        <f>H139-(H140+H142)</f>
        <v>6996</v>
      </c>
      <c r="I143" s="53">
        <f t="shared" si="20"/>
        <v>0</v>
      </c>
      <c r="J143" s="53">
        <f t="shared" si="20"/>
        <v>180</v>
      </c>
      <c r="K143" s="56">
        <f>SUM(C143:J143)</f>
        <v>36095</v>
      </c>
    </row>
    <row r="144" spans="1:11" s="159" customFormat="1" ht="15.75" thickBot="1" x14ac:dyDescent="0.3">
      <c r="A144" s="60" t="s">
        <v>28</v>
      </c>
      <c r="B144" s="58">
        <v>403</v>
      </c>
      <c r="C144" s="52">
        <v>26</v>
      </c>
      <c r="D144" s="52">
        <v>46</v>
      </c>
      <c r="E144" s="52">
        <v>33656</v>
      </c>
      <c r="F144" s="52">
        <v>77</v>
      </c>
      <c r="G144" s="52">
        <v>0</v>
      </c>
      <c r="H144" s="52">
        <v>6034</v>
      </c>
      <c r="I144" s="52">
        <v>92</v>
      </c>
      <c r="J144" s="52">
        <v>35</v>
      </c>
      <c r="K144" s="56">
        <f>SUM(B144:J144)</f>
        <v>40369</v>
      </c>
    </row>
    <row r="145" spans="1:11" s="159" customFormat="1" ht="15.75" thickBot="1" x14ac:dyDescent="0.3">
      <c r="A145" s="60" t="s">
        <v>7</v>
      </c>
      <c r="B145" s="58">
        <v>64</v>
      </c>
      <c r="C145" s="52">
        <v>0</v>
      </c>
      <c r="D145" s="52">
        <v>5</v>
      </c>
      <c r="E145" s="52">
        <v>500</v>
      </c>
      <c r="F145" s="52">
        <v>151</v>
      </c>
      <c r="G145" s="52">
        <v>16</v>
      </c>
      <c r="H145" s="52">
        <v>47</v>
      </c>
      <c r="I145" s="52">
        <v>0</v>
      </c>
      <c r="J145" s="52">
        <v>0</v>
      </c>
      <c r="K145" s="56">
        <f t="shared" si="19"/>
        <v>783</v>
      </c>
    </row>
    <row r="146" spans="1:11" s="159" customFormat="1" ht="18" x14ac:dyDescent="0.25">
      <c r="A146" s="214">
        <v>43965</v>
      </c>
      <c r="B146" s="125"/>
      <c r="C146" s="101"/>
      <c r="D146" s="101"/>
      <c r="E146" s="101"/>
      <c r="F146" s="101"/>
      <c r="G146" s="101"/>
      <c r="H146" s="101"/>
      <c r="I146" s="101"/>
      <c r="J146" s="101"/>
      <c r="K146" s="237"/>
    </row>
    <row r="147" spans="1:11" s="159" customFormat="1" x14ac:dyDescent="0.25">
      <c r="A147" s="15" t="s">
        <v>24</v>
      </c>
      <c r="B147" s="85">
        <v>5933</v>
      </c>
      <c r="C147" s="63">
        <v>616</v>
      </c>
      <c r="D147" s="63">
        <v>596</v>
      </c>
      <c r="E147" s="63">
        <v>63149</v>
      </c>
      <c r="F147" s="63">
        <v>5137</v>
      </c>
      <c r="G147" s="63">
        <v>521</v>
      </c>
      <c r="H147" s="63">
        <v>10940</v>
      </c>
      <c r="I147" s="63">
        <v>566</v>
      </c>
      <c r="J147" s="63">
        <v>356</v>
      </c>
      <c r="K147" s="64">
        <f>SUM(B147:J147)</f>
        <v>87814</v>
      </c>
    </row>
    <row r="148" spans="1:11" s="159" customFormat="1" x14ac:dyDescent="0.25">
      <c r="A148" s="14" t="s">
        <v>27</v>
      </c>
      <c r="B148" s="85">
        <v>9</v>
      </c>
      <c r="C148" s="63">
        <v>0</v>
      </c>
      <c r="D148" s="63">
        <v>0</v>
      </c>
      <c r="E148" s="63">
        <v>133</v>
      </c>
      <c r="F148" s="63">
        <v>0</v>
      </c>
      <c r="G148" s="63">
        <v>0</v>
      </c>
      <c r="H148" s="63">
        <v>39</v>
      </c>
      <c r="I148" s="63">
        <v>0</v>
      </c>
      <c r="J148" s="63">
        <v>0</v>
      </c>
      <c r="K148" s="64">
        <f t="shared" ref="K148:K153" si="21">SUM(B148:J148)</f>
        <v>181</v>
      </c>
    </row>
    <row r="149" spans="1:11" s="159" customFormat="1" x14ac:dyDescent="0.25">
      <c r="A149" s="14" t="s">
        <v>25</v>
      </c>
      <c r="B149" s="85">
        <v>280</v>
      </c>
      <c r="C149" s="63">
        <v>51</v>
      </c>
      <c r="D149" s="63">
        <v>21</v>
      </c>
      <c r="E149" s="63">
        <v>10000</v>
      </c>
      <c r="F149" s="63">
        <v>124</v>
      </c>
      <c r="G149" s="63">
        <v>11</v>
      </c>
      <c r="H149" s="63"/>
      <c r="I149" s="63">
        <v>21</v>
      </c>
      <c r="J149" s="63">
        <v>49</v>
      </c>
      <c r="K149" s="64">
        <f t="shared" si="21"/>
        <v>10557</v>
      </c>
    </row>
    <row r="150" spans="1:11" s="159" customFormat="1" x14ac:dyDescent="0.25">
      <c r="A150" s="14" t="s">
        <v>26</v>
      </c>
      <c r="B150" s="85">
        <v>4797</v>
      </c>
      <c r="C150" s="63">
        <v>539</v>
      </c>
      <c r="D150" s="63">
        <v>575</v>
      </c>
      <c r="E150" s="63">
        <v>23560</v>
      </c>
      <c r="F150" s="63">
        <v>501</v>
      </c>
      <c r="G150" s="63">
        <v>510</v>
      </c>
      <c r="H150" s="63">
        <v>4114</v>
      </c>
      <c r="I150" s="63">
        <v>545</v>
      </c>
      <c r="J150" s="63">
        <v>133</v>
      </c>
      <c r="K150" s="64">
        <f t="shared" si="21"/>
        <v>35274</v>
      </c>
    </row>
    <row r="151" spans="1:11" s="159" customFormat="1" x14ac:dyDescent="0.25">
      <c r="A151" s="59" t="s">
        <v>39</v>
      </c>
      <c r="B151" s="154">
        <f>B147-(B148+B150+B149)</f>
        <v>847</v>
      </c>
      <c r="C151" s="53">
        <f t="shared" ref="C151:J151" si="22">C147-(C148+C150+C149)</f>
        <v>26</v>
      </c>
      <c r="D151" s="53">
        <f t="shared" si="22"/>
        <v>0</v>
      </c>
      <c r="E151" s="53">
        <v>29456</v>
      </c>
      <c r="F151" s="53">
        <f t="shared" si="22"/>
        <v>4512</v>
      </c>
      <c r="G151" s="53">
        <f t="shared" si="22"/>
        <v>0</v>
      </c>
      <c r="H151" s="53">
        <f t="shared" si="22"/>
        <v>6787</v>
      </c>
      <c r="I151" s="53">
        <f t="shared" si="22"/>
        <v>0</v>
      </c>
      <c r="J151" s="53">
        <f t="shared" si="22"/>
        <v>174</v>
      </c>
      <c r="K151" s="64">
        <f t="shared" si="21"/>
        <v>41802</v>
      </c>
    </row>
    <row r="152" spans="1:11" s="159" customFormat="1" x14ac:dyDescent="0.25">
      <c r="A152" s="15" t="s">
        <v>28</v>
      </c>
      <c r="B152" s="85">
        <v>562</v>
      </c>
      <c r="C152" s="63">
        <v>26</v>
      </c>
      <c r="D152" s="63">
        <v>69</v>
      </c>
      <c r="E152" s="63">
        <v>36851</v>
      </c>
      <c r="F152" s="63">
        <v>147</v>
      </c>
      <c r="G152" s="63">
        <v>0</v>
      </c>
      <c r="H152" s="63">
        <v>6383</v>
      </c>
      <c r="I152" s="63">
        <v>106</v>
      </c>
      <c r="J152" s="63">
        <v>41</v>
      </c>
      <c r="K152" s="64">
        <f t="shared" si="21"/>
        <v>44185</v>
      </c>
    </row>
    <row r="153" spans="1:11" s="159" customFormat="1" ht="15.75" thickBot="1" x14ac:dyDescent="0.3">
      <c r="A153" s="15" t="s">
        <v>7</v>
      </c>
      <c r="B153" s="85">
        <v>56</v>
      </c>
      <c r="C153" s="63">
        <v>0</v>
      </c>
      <c r="D153" s="63">
        <v>2</v>
      </c>
      <c r="E153" s="63">
        <v>371</v>
      </c>
      <c r="F153" s="63">
        <v>150</v>
      </c>
      <c r="G153" s="63">
        <v>16</v>
      </c>
      <c r="H153" s="63">
        <v>49</v>
      </c>
      <c r="I153" s="63">
        <v>1</v>
      </c>
      <c r="J153" s="63">
        <v>0</v>
      </c>
      <c r="K153" s="64">
        <f t="shared" si="21"/>
        <v>645</v>
      </c>
    </row>
    <row r="154" spans="1:11" s="159" customFormat="1" ht="18" x14ac:dyDescent="0.25">
      <c r="A154" s="215">
        <v>43970</v>
      </c>
      <c r="B154" s="125"/>
      <c r="C154" s="101"/>
      <c r="D154" s="101"/>
      <c r="E154" s="101"/>
      <c r="F154" s="101"/>
      <c r="G154" s="101"/>
      <c r="H154" s="101"/>
      <c r="I154" s="101"/>
      <c r="J154" s="101"/>
      <c r="K154" s="237"/>
    </row>
    <row r="155" spans="1:11" s="159" customFormat="1" x14ac:dyDescent="0.25">
      <c r="A155" s="15" t="s">
        <v>24</v>
      </c>
      <c r="B155" s="85">
        <v>5787</v>
      </c>
      <c r="C155" s="63">
        <v>616</v>
      </c>
      <c r="D155" s="63">
        <v>600</v>
      </c>
      <c r="E155" s="63">
        <v>55591</v>
      </c>
      <c r="F155" s="63">
        <v>5050</v>
      </c>
      <c r="G155" s="63">
        <v>479</v>
      </c>
      <c r="H155" s="63">
        <v>10652</v>
      </c>
      <c r="I155" s="63">
        <v>564</v>
      </c>
      <c r="J155" s="63">
        <v>340</v>
      </c>
      <c r="K155" s="64">
        <f>SUM(B155:J155)</f>
        <v>79679</v>
      </c>
    </row>
    <row r="156" spans="1:11" s="159" customFormat="1" x14ac:dyDescent="0.25">
      <c r="A156" s="14" t="s">
        <v>27</v>
      </c>
      <c r="B156" s="85">
        <v>0</v>
      </c>
      <c r="C156" s="63">
        <v>0</v>
      </c>
      <c r="D156" s="63">
        <v>0</v>
      </c>
      <c r="E156" s="63">
        <v>122</v>
      </c>
      <c r="F156" s="63">
        <v>1</v>
      </c>
      <c r="G156" s="63">
        <v>0</v>
      </c>
      <c r="H156" s="63">
        <v>37</v>
      </c>
      <c r="I156" s="63">
        <v>0</v>
      </c>
      <c r="J156" s="63">
        <v>0</v>
      </c>
      <c r="K156" s="64">
        <f t="shared" ref="K156:K166" si="23">SUM(B156:J156)</f>
        <v>160</v>
      </c>
    </row>
    <row r="157" spans="1:11" s="159" customFormat="1" x14ac:dyDescent="0.25">
      <c r="A157" s="14" t="s">
        <v>25</v>
      </c>
      <c r="B157" s="85">
        <v>267</v>
      </c>
      <c r="C157" s="63">
        <v>51</v>
      </c>
      <c r="D157" s="63">
        <v>20</v>
      </c>
      <c r="E157" s="63">
        <v>10000</v>
      </c>
      <c r="F157" s="63">
        <v>83</v>
      </c>
      <c r="G157" s="63">
        <v>9</v>
      </c>
      <c r="H157" s="63"/>
      <c r="I157" s="63">
        <v>21</v>
      </c>
      <c r="J157" s="63">
        <v>49</v>
      </c>
      <c r="K157" s="64">
        <f t="shared" si="23"/>
        <v>10500</v>
      </c>
    </row>
    <row r="158" spans="1:11" s="159" customFormat="1" x14ac:dyDescent="0.25">
      <c r="A158" s="14" t="s">
        <v>26</v>
      </c>
      <c r="B158" s="85">
        <v>4763</v>
      </c>
      <c r="C158" s="63">
        <v>539</v>
      </c>
      <c r="D158" s="63">
        <v>580</v>
      </c>
      <c r="E158" s="63">
        <v>22917</v>
      </c>
      <c r="F158" s="63">
        <v>4966</v>
      </c>
      <c r="G158" s="63">
        <v>470</v>
      </c>
      <c r="H158" s="63">
        <v>4077</v>
      </c>
      <c r="I158" s="63">
        <v>543</v>
      </c>
      <c r="J158" s="63">
        <v>133</v>
      </c>
      <c r="K158" s="64">
        <f t="shared" si="23"/>
        <v>38988</v>
      </c>
    </row>
    <row r="159" spans="1:11" s="159" customFormat="1" x14ac:dyDescent="0.25">
      <c r="A159" s="59" t="s">
        <v>39</v>
      </c>
      <c r="B159" s="154">
        <f>B155-(B156+B158+B157)</f>
        <v>757</v>
      </c>
      <c r="C159" s="53">
        <f t="shared" ref="C159:E159" si="24">C155-(C156+C158+C157)</f>
        <v>26</v>
      </c>
      <c r="D159" s="53">
        <f t="shared" si="24"/>
        <v>0</v>
      </c>
      <c r="E159" s="53">
        <f t="shared" si="24"/>
        <v>22552</v>
      </c>
      <c r="F159" s="53">
        <f t="shared" ref="F159:I159" si="25">F155-(F156+F158+F157)</f>
        <v>0</v>
      </c>
      <c r="G159" s="53">
        <f t="shared" si="25"/>
        <v>0</v>
      </c>
      <c r="H159" s="53">
        <f>H155-(H156+H158+H157)</f>
        <v>6538</v>
      </c>
      <c r="I159" s="53">
        <f t="shared" si="25"/>
        <v>0</v>
      </c>
      <c r="J159" s="53">
        <f t="shared" ref="J159" si="26">J155-(J156+J158+J157)</f>
        <v>158</v>
      </c>
      <c r="K159" s="64">
        <f t="shared" si="23"/>
        <v>30031</v>
      </c>
    </row>
    <row r="160" spans="1:11" s="159" customFormat="1" x14ac:dyDescent="0.25">
      <c r="A160" s="15" t="s">
        <v>28</v>
      </c>
      <c r="B160" s="85">
        <v>703</v>
      </c>
      <c r="C160" s="63">
        <v>26</v>
      </c>
      <c r="D160" s="63">
        <v>68</v>
      </c>
      <c r="E160" s="63">
        <v>44409</v>
      </c>
      <c r="F160" s="63">
        <v>303</v>
      </c>
      <c r="G160" s="63">
        <v>0</v>
      </c>
      <c r="H160" s="63">
        <v>6681</v>
      </c>
      <c r="I160" s="63">
        <v>77</v>
      </c>
      <c r="J160" s="63">
        <v>56</v>
      </c>
      <c r="K160" s="64">
        <f t="shared" si="23"/>
        <v>52323</v>
      </c>
    </row>
    <row r="161" spans="1:11" s="159" customFormat="1" x14ac:dyDescent="0.25">
      <c r="A161" s="15" t="s">
        <v>7</v>
      </c>
      <c r="B161" s="85">
        <v>59</v>
      </c>
      <c r="C161" s="63">
        <v>0</v>
      </c>
      <c r="D161" s="63">
        <v>8</v>
      </c>
      <c r="E161" s="63">
        <v>257</v>
      </c>
      <c r="F161" s="63">
        <v>49</v>
      </c>
      <c r="G161" s="63">
        <v>15</v>
      </c>
      <c r="H161" s="63">
        <v>39</v>
      </c>
      <c r="I161" s="63">
        <v>0</v>
      </c>
      <c r="J161" s="63">
        <v>1</v>
      </c>
      <c r="K161" s="64">
        <f t="shared" si="23"/>
        <v>428</v>
      </c>
    </row>
    <row r="162" spans="1:11" s="159" customFormat="1" ht="15.75" thickBot="1" x14ac:dyDescent="0.3">
      <c r="A162" s="229">
        <v>43977</v>
      </c>
      <c r="B162" s="230"/>
      <c r="C162" s="231"/>
      <c r="D162" s="231"/>
      <c r="E162" s="231"/>
      <c r="F162" s="231"/>
      <c r="G162" s="231"/>
      <c r="H162" s="231"/>
      <c r="I162" s="231"/>
      <c r="J162" s="231"/>
      <c r="K162" s="236"/>
    </row>
    <row r="163" spans="1:11" s="159" customFormat="1" x14ac:dyDescent="0.25">
      <c r="A163" s="21" t="s">
        <v>24</v>
      </c>
      <c r="B163" s="66">
        <v>5679</v>
      </c>
      <c r="C163" s="67">
        <v>619</v>
      </c>
      <c r="D163" s="67">
        <v>581</v>
      </c>
      <c r="E163" s="67">
        <v>53496</v>
      </c>
      <c r="F163" s="67">
        <v>4916</v>
      </c>
      <c r="G163" s="67">
        <v>575</v>
      </c>
      <c r="H163" s="67">
        <v>10668</v>
      </c>
      <c r="I163" s="67">
        <v>530</v>
      </c>
      <c r="J163" s="67">
        <v>337</v>
      </c>
      <c r="K163" s="68">
        <f>SUM(B163:J163)</f>
        <v>77401</v>
      </c>
    </row>
    <row r="164" spans="1:11" s="159" customFormat="1" x14ac:dyDescent="0.25">
      <c r="A164" s="61" t="s">
        <v>27</v>
      </c>
      <c r="B164" s="69">
        <v>1</v>
      </c>
      <c r="C164" s="70">
        <v>0</v>
      </c>
      <c r="D164" s="70">
        <v>0</v>
      </c>
      <c r="E164" s="70">
        <v>110</v>
      </c>
      <c r="F164" s="70">
        <v>1</v>
      </c>
      <c r="G164" s="70">
        <v>0</v>
      </c>
      <c r="H164" s="70">
        <v>26</v>
      </c>
      <c r="I164" s="70">
        <v>0</v>
      </c>
      <c r="J164" s="70">
        <v>0</v>
      </c>
      <c r="K164" s="68">
        <f t="shared" si="23"/>
        <v>138</v>
      </c>
    </row>
    <row r="165" spans="1:11" s="159" customFormat="1" x14ac:dyDescent="0.25">
      <c r="A165" s="22" t="s">
        <v>25</v>
      </c>
      <c r="B165" s="69">
        <v>237</v>
      </c>
      <c r="C165" s="70">
        <v>45</v>
      </c>
      <c r="D165" s="70">
        <v>19</v>
      </c>
      <c r="E165" s="70">
        <v>10000</v>
      </c>
      <c r="F165" s="70">
        <v>84</v>
      </c>
      <c r="G165" s="70">
        <v>12</v>
      </c>
      <c r="H165" s="70"/>
      <c r="I165" s="70">
        <v>21</v>
      </c>
      <c r="J165" s="70">
        <v>49</v>
      </c>
      <c r="K165" s="68">
        <f t="shared" si="23"/>
        <v>10467</v>
      </c>
    </row>
    <row r="166" spans="1:11" s="159" customFormat="1" x14ac:dyDescent="0.25">
      <c r="A166" s="22" t="s">
        <v>26</v>
      </c>
      <c r="B166" s="69">
        <v>4636</v>
      </c>
      <c r="C166" s="70">
        <v>540</v>
      </c>
      <c r="D166" s="70">
        <v>562</v>
      </c>
      <c r="E166" s="70">
        <v>23168</v>
      </c>
      <c r="F166" s="70">
        <v>4831</v>
      </c>
      <c r="G166" s="70">
        <v>563</v>
      </c>
      <c r="H166" s="70">
        <v>3966</v>
      </c>
      <c r="I166" s="70">
        <v>509</v>
      </c>
      <c r="J166" s="70">
        <v>182</v>
      </c>
      <c r="K166" s="68">
        <f t="shared" si="23"/>
        <v>38957</v>
      </c>
    </row>
    <row r="167" spans="1:11" s="159" customFormat="1" x14ac:dyDescent="0.25">
      <c r="A167" s="59" t="s">
        <v>39</v>
      </c>
      <c r="B167" s="143">
        <f>B163-(B164+B166+B165)</f>
        <v>805</v>
      </c>
      <c r="C167" s="65">
        <f t="shared" ref="C167:J167" si="27">C163-(C164+C166+C165)</f>
        <v>34</v>
      </c>
      <c r="D167" s="65">
        <f t="shared" si="27"/>
        <v>0</v>
      </c>
      <c r="E167" s="65">
        <f t="shared" si="27"/>
        <v>20218</v>
      </c>
      <c r="F167" s="65">
        <f t="shared" si="27"/>
        <v>0</v>
      </c>
      <c r="G167" s="65">
        <f t="shared" si="27"/>
        <v>0</v>
      </c>
      <c r="H167" s="65">
        <f>H163-(H164+H166+H165)</f>
        <v>6676</v>
      </c>
      <c r="I167" s="65">
        <f t="shared" si="27"/>
        <v>0</v>
      </c>
      <c r="J167" s="65">
        <f t="shared" si="27"/>
        <v>106</v>
      </c>
      <c r="K167" s="68">
        <f t="shared" ref="K167:K169" si="28">SUM(B167:J167)</f>
        <v>27839</v>
      </c>
    </row>
    <row r="168" spans="1:11" s="159" customFormat="1" x14ac:dyDescent="0.25">
      <c r="A168" s="23" t="s">
        <v>28</v>
      </c>
      <c r="B168" s="69">
        <v>557</v>
      </c>
      <c r="C168" s="70">
        <v>34</v>
      </c>
      <c r="D168" s="70">
        <v>87</v>
      </c>
      <c r="E168" s="70">
        <v>46504</v>
      </c>
      <c r="F168" s="70">
        <v>496</v>
      </c>
      <c r="G168" s="70">
        <v>0</v>
      </c>
      <c r="H168" s="70">
        <v>6666</v>
      </c>
      <c r="I168" s="70">
        <v>74</v>
      </c>
      <c r="J168" s="70">
        <v>60</v>
      </c>
      <c r="K168" s="68">
        <f t="shared" si="28"/>
        <v>54478</v>
      </c>
    </row>
    <row r="169" spans="1:11" s="159" customFormat="1" ht="15.75" thickBot="1" x14ac:dyDescent="0.3">
      <c r="A169" s="23" t="s">
        <v>7</v>
      </c>
      <c r="B169" s="69">
        <v>43</v>
      </c>
      <c r="C169" s="70">
        <v>0</v>
      </c>
      <c r="D169" s="70">
        <v>5</v>
      </c>
      <c r="E169" s="70">
        <v>223</v>
      </c>
      <c r="F169" s="70">
        <v>27</v>
      </c>
      <c r="G169" s="70">
        <v>16</v>
      </c>
      <c r="H169" s="70">
        <v>38</v>
      </c>
      <c r="I169" s="70">
        <v>0</v>
      </c>
      <c r="J169" s="70">
        <v>0</v>
      </c>
      <c r="K169" s="68">
        <f t="shared" si="28"/>
        <v>352</v>
      </c>
    </row>
    <row r="170" spans="1:11" s="159" customFormat="1" ht="18.75" thickBot="1" x14ac:dyDescent="0.3">
      <c r="A170" s="12">
        <v>43979</v>
      </c>
      <c r="B170" s="121"/>
      <c r="C170" s="120"/>
      <c r="D170" s="120"/>
      <c r="E170" s="120"/>
      <c r="F170" s="120"/>
      <c r="G170" s="120"/>
      <c r="H170" s="120"/>
      <c r="I170" s="120"/>
      <c r="J170" s="120"/>
      <c r="K170" s="211"/>
    </row>
    <row r="171" spans="1:11" s="159" customFormat="1" x14ac:dyDescent="0.25">
      <c r="A171" s="73" t="s">
        <v>24</v>
      </c>
      <c r="B171" s="74">
        <v>5723</v>
      </c>
      <c r="C171" s="75">
        <v>619</v>
      </c>
      <c r="D171" s="75">
        <v>516</v>
      </c>
      <c r="E171" s="75">
        <v>55744</v>
      </c>
      <c r="F171" s="75">
        <v>4923</v>
      </c>
      <c r="G171" s="75">
        <v>588</v>
      </c>
      <c r="H171" s="75">
        <v>10501</v>
      </c>
      <c r="I171" s="75">
        <v>530</v>
      </c>
      <c r="J171" s="75">
        <v>334</v>
      </c>
      <c r="K171" s="76">
        <f>SUM(B171:J171)</f>
        <v>79478</v>
      </c>
    </row>
    <row r="172" spans="1:11" s="159" customFormat="1" x14ac:dyDescent="0.25">
      <c r="A172" s="77" t="s">
        <v>27</v>
      </c>
      <c r="B172" s="78">
        <v>1</v>
      </c>
      <c r="C172" s="79">
        <v>0</v>
      </c>
      <c r="D172" s="79">
        <v>0</v>
      </c>
      <c r="E172" s="79">
        <v>52</v>
      </c>
      <c r="F172" s="79">
        <v>1</v>
      </c>
      <c r="G172" s="79">
        <v>0</v>
      </c>
      <c r="H172" s="79">
        <v>16</v>
      </c>
      <c r="I172" s="79">
        <v>0</v>
      </c>
      <c r="J172" s="79">
        <v>0</v>
      </c>
      <c r="K172" s="80">
        <f t="shared" ref="K172:K174" si="29">SUM(B172:J172)</f>
        <v>70</v>
      </c>
    </row>
    <row r="173" spans="1:11" s="159" customFormat="1" x14ac:dyDescent="0.25">
      <c r="A173" s="81" t="s">
        <v>25</v>
      </c>
      <c r="B173" s="78">
        <v>277</v>
      </c>
      <c r="C173" s="79">
        <v>45</v>
      </c>
      <c r="D173" s="79">
        <v>20</v>
      </c>
      <c r="E173" s="79">
        <v>10000</v>
      </c>
      <c r="F173" s="79">
        <v>85</v>
      </c>
      <c r="G173" s="79">
        <v>13</v>
      </c>
      <c r="H173" s="79"/>
      <c r="I173" s="79">
        <v>21</v>
      </c>
      <c r="J173" s="79">
        <v>49</v>
      </c>
      <c r="K173" s="80">
        <f t="shared" si="29"/>
        <v>10510</v>
      </c>
    </row>
    <row r="174" spans="1:11" s="159" customFormat="1" x14ac:dyDescent="0.25">
      <c r="A174" s="81" t="s">
        <v>26</v>
      </c>
      <c r="B174" s="78">
        <v>4502</v>
      </c>
      <c r="C174" s="79">
        <v>540</v>
      </c>
      <c r="D174" s="79">
        <v>541</v>
      </c>
      <c r="E174" s="79">
        <v>22123</v>
      </c>
      <c r="F174" s="79">
        <v>4837</v>
      </c>
      <c r="G174" s="79">
        <v>575</v>
      </c>
      <c r="H174" s="79">
        <v>3751</v>
      </c>
      <c r="I174" s="79">
        <v>509</v>
      </c>
      <c r="J174" s="79">
        <v>182</v>
      </c>
      <c r="K174" s="80">
        <f t="shared" si="29"/>
        <v>37560</v>
      </c>
    </row>
    <row r="175" spans="1:11" s="159" customFormat="1" x14ac:dyDescent="0.25">
      <c r="A175" s="213" t="s">
        <v>39</v>
      </c>
      <c r="B175" s="143">
        <f>B171-(B172+B174+B173)</f>
        <v>943</v>
      </c>
      <c r="C175" s="65">
        <f t="shared" ref="C175:J175" si="30">C171-(C172+C174+C173)</f>
        <v>34</v>
      </c>
      <c r="D175" s="65">
        <f t="shared" si="30"/>
        <v>-45</v>
      </c>
      <c r="E175" s="65">
        <f t="shared" si="30"/>
        <v>23569</v>
      </c>
      <c r="F175" s="65">
        <f t="shared" si="30"/>
        <v>0</v>
      </c>
      <c r="G175" s="65">
        <f t="shared" si="30"/>
        <v>0</v>
      </c>
      <c r="H175" s="65">
        <f>H171-(H172+H174+H173)</f>
        <v>6734</v>
      </c>
      <c r="I175" s="65">
        <f t="shared" si="30"/>
        <v>0</v>
      </c>
      <c r="J175" s="65">
        <f t="shared" si="30"/>
        <v>103</v>
      </c>
      <c r="K175" s="68">
        <f t="shared" ref="K175" si="31">SUM(B175:J175)</f>
        <v>31338</v>
      </c>
    </row>
    <row r="176" spans="1:11" s="159" customFormat="1" x14ac:dyDescent="0.25">
      <c r="A176" s="82" t="s">
        <v>28</v>
      </c>
      <c r="B176" s="78">
        <v>659</v>
      </c>
      <c r="C176" s="79">
        <v>34</v>
      </c>
      <c r="D176" s="79">
        <v>113</v>
      </c>
      <c r="E176" s="79">
        <v>44256</v>
      </c>
      <c r="F176" s="79">
        <v>507</v>
      </c>
      <c r="G176" s="79">
        <v>0</v>
      </c>
      <c r="H176" s="79">
        <v>6835</v>
      </c>
      <c r="I176" s="79">
        <v>74</v>
      </c>
      <c r="J176" s="79">
        <v>63</v>
      </c>
      <c r="K176" s="80">
        <f t="shared" ref="K176:K177" si="32">SUM(B176:J176)</f>
        <v>52541</v>
      </c>
    </row>
    <row r="177" spans="1:11" s="159" customFormat="1" ht="15.75" thickBot="1" x14ac:dyDescent="0.3">
      <c r="A177" s="82" t="s">
        <v>7</v>
      </c>
      <c r="B177" s="78">
        <v>43</v>
      </c>
      <c r="C177" s="79">
        <v>0</v>
      </c>
      <c r="D177" s="79">
        <v>6</v>
      </c>
      <c r="E177" s="79">
        <v>198</v>
      </c>
      <c r="F177" s="79">
        <v>26</v>
      </c>
      <c r="G177" s="79">
        <v>19</v>
      </c>
      <c r="H177" s="79">
        <v>36</v>
      </c>
      <c r="I177" s="79">
        <v>0</v>
      </c>
      <c r="J177" s="79">
        <v>0</v>
      </c>
      <c r="K177" s="80">
        <f t="shared" si="32"/>
        <v>328</v>
      </c>
    </row>
    <row r="178" spans="1:11" s="159" customFormat="1" ht="18.75" thickBot="1" x14ac:dyDescent="0.3">
      <c r="A178" s="12">
        <v>43986</v>
      </c>
      <c r="B178" s="121"/>
      <c r="C178" s="120"/>
      <c r="D178" s="120"/>
      <c r="E178" s="120"/>
      <c r="F178" s="120"/>
      <c r="G178" s="120"/>
      <c r="H178" s="120"/>
      <c r="I178" s="120"/>
      <c r="J178" s="120"/>
      <c r="K178" s="211"/>
    </row>
    <row r="179" spans="1:11" s="159" customFormat="1" x14ac:dyDescent="0.25">
      <c r="A179" s="48" t="s">
        <v>24</v>
      </c>
      <c r="B179" s="83">
        <v>5246</v>
      </c>
      <c r="C179" s="84">
        <v>620</v>
      </c>
      <c r="D179" s="84">
        <v>529</v>
      </c>
      <c r="E179" s="84">
        <v>45181</v>
      </c>
      <c r="F179" s="84">
        <v>4910</v>
      </c>
      <c r="G179" s="84">
        <v>602</v>
      </c>
      <c r="H179" s="84">
        <v>9243</v>
      </c>
      <c r="I179" s="75">
        <v>530</v>
      </c>
      <c r="J179" s="84">
        <v>247</v>
      </c>
      <c r="K179" s="85">
        <f>SUM(B179:J179)</f>
        <v>67108</v>
      </c>
    </row>
    <row r="180" spans="1:11" s="159" customFormat="1" x14ac:dyDescent="0.25">
      <c r="A180" s="61" t="s">
        <v>27</v>
      </c>
      <c r="B180" s="86">
        <v>3</v>
      </c>
      <c r="C180" s="87">
        <v>0</v>
      </c>
      <c r="D180" s="87">
        <v>0</v>
      </c>
      <c r="E180" s="87">
        <v>61</v>
      </c>
      <c r="F180" s="87">
        <v>1</v>
      </c>
      <c r="G180" s="87">
        <v>0</v>
      </c>
      <c r="H180" s="87">
        <v>32</v>
      </c>
      <c r="I180" s="79">
        <v>0</v>
      </c>
      <c r="J180" s="87">
        <v>0</v>
      </c>
      <c r="K180" s="85">
        <f t="shared" ref="K180:K182" si="33">SUM(B180:J180)</f>
        <v>97</v>
      </c>
    </row>
    <row r="181" spans="1:11" s="159" customFormat="1" x14ac:dyDescent="0.25">
      <c r="A181" s="22" t="s">
        <v>25</v>
      </c>
      <c r="B181" s="86">
        <v>269</v>
      </c>
      <c r="C181" s="87">
        <v>35</v>
      </c>
      <c r="D181" s="87">
        <v>19</v>
      </c>
      <c r="E181" s="87">
        <v>10000</v>
      </c>
      <c r="F181" s="87">
        <v>85</v>
      </c>
      <c r="G181" s="87">
        <v>9</v>
      </c>
      <c r="H181" s="87"/>
      <c r="I181" s="79">
        <v>21</v>
      </c>
      <c r="J181" s="87">
        <v>35</v>
      </c>
      <c r="K181" s="85">
        <f t="shared" si="33"/>
        <v>10473</v>
      </c>
    </row>
    <row r="182" spans="1:11" s="159" customFormat="1" x14ac:dyDescent="0.25">
      <c r="A182" s="22" t="s">
        <v>26</v>
      </c>
      <c r="B182" s="86">
        <v>4300</v>
      </c>
      <c r="C182" s="87">
        <v>539</v>
      </c>
      <c r="D182" s="87">
        <v>510</v>
      </c>
      <c r="E182" s="87">
        <v>21333</v>
      </c>
      <c r="F182" s="87">
        <v>4824</v>
      </c>
      <c r="G182" s="87">
        <v>593</v>
      </c>
      <c r="H182" s="87">
        <v>3338</v>
      </c>
      <c r="I182" s="79">
        <v>509</v>
      </c>
      <c r="J182" s="87">
        <v>152</v>
      </c>
      <c r="K182" s="85">
        <f t="shared" si="33"/>
        <v>36098</v>
      </c>
    </row>
    <row r="183" spans="1:11" s="159" customFormat="1" x14ac:dyDescent="0.25">
      <c r="A183" s="213" t="s">
        <v>39</v>
      </c>
      <c r="B183" s="143">
        <f>B179-(B180+B182+B181)</f>
        <v>674</v>
      </c>
      <c r="C183" s="65">
        <f t="shared" ref="C183:J183" si="34">C179-(C180+C182+C181)</f>
        <v>46</v>
      </c>
      <c r="D183" s="65">
        <f t="shared" si="34"/>
        <v>0</v>
      </c>
      <c r="E183" s="65">
        <f t="shared" si="34"/>
        <v>13787</v>
      </c>
      <c r="F183" s="65">
        <f t="shared" si="34"/>
        <v>0</v>
      </c>
      <c r="G183" s="65">
        <f t="shared" si="34"/>
        <v>0</v>
      </c>
      <c r="H183" s="65">
        <f>H179-(H180+H182+H181)</f>
        <v>5873</v>
      </c>
      <c r="I183" s="65">
        <f t="shared" ref="I183" si="35">I179-(I180+I182+I181)</f>
        <v>0</v>
      </c>
      <c r="J183" s="65">
        <f t="shared" si="34"/>
        <v>60</v>
      </c>
      <c r="K183" s="68">
        <f t="shared" ref="K183" si="36">SUM(B183:J183)</f>
        <v>20440</v>
      </c>
    </row>
    <row r="184" spans="1:11" s="159" customFormat="1" x14ac:dyDescent="0.25">
      <c r="A184" s="15" t="s">
        <v>28</v>
      </c>
      <c r="B184" s="85">
        <v>1139</v>
      </c>
      <c r="C184" s="87">
        <v>46</v>
      </c>
      <c r="D184" s="87">
        <v>168</v>
      </c>
      <c r="E184" s="87">
        <v>54819</v>
      </c>
      <c r="F184" s="87">
        <v>600</v>
      </c>
      <c r="G184" s="87">
        <v>0</v>
      </c>
      <c r="H184" s="87">
        <v>8103</v>
      </c>
      <c r="I184" s="79">
        <v>74</v>
      </c>
      <c r="J184" s="87">
        <v>150</v>
      </c>
      <c r="K184" s="85">
        <f t="shared" ref="K184:K185" si="37">SUM(B184:J184)</f>
        <v>65099</v>
      </c>
    </row>
    <row r="185" spans="1:11" s="159" customFormat="1" ht="15.75" thickBot="1" x14ac:dyDescent="0.3">
      <c r="A185" s="23" t="s">
        <v>7</v>
      </c>
      <c r="B185" s="86">
        <v>36</v>
      </c>
      <c r="C185" s="87">
        <v>0</v>
      </c>
      <c r="D185" s="87">
        <v>2</v>
      </c>
      <c r="E185" s="87">
        <v>221</v>
      </c>
      <c r="F185" s="87">
        <v>26</v>
      </c>
      <c r="G185" s="87">
        <v>18</v>
      </c>
      <c r="H185" s="87">
        <v>26</v>
      </c>
      <c r="I185" s="79">
        <v>0</v>
      </c>
      <c r="J185" s="87">
        <v>0</v>
      </c>
      <c r="K185" s="85">
        <f t="shared" si="37"/>
        <v>329</v>
      </c>
    </row>
    <row r="186" spans="1:11" s="159" customFormat="1" ht="18.75" thickBot="1" x14ac:dyDescent="0.3">
      <c r="A186" s="12">
        <v>43991</v>
      </c>
      <c r="B186" s="121"/>
      <c r="C186" s="120"/>
      <c r="D186" s="120"/>
      <c r="E186" s="120"/>
      <c r="F186" s="120"/>
      <c r="G186" s="120"/>
      <c r="H186" s="120"/>
      <c r="I186" s="120"/>
      <c r="J186" s="120"/>
      <c r="K186" s="211"/>
    </row>
    <row r="187" spans="1:11" s="159" customFormat="1" x14ac:dyDescent="0.25">
      <c r="A187" s="48" t="s">
        <v>24</v>
      </c>
      <c r="B187" s="83">
        <v>5096</v>
      </c>
      <c r="C187" s="84">
        <v>618</v>
      </c>
      <c r="D187" s="84">
        <v>520</v>
      </c>
      <c r="E187" s="84">
        <v>42100</v>
      </c>
      <c r="F187" s="84">
        <v>4647</v>
      </c>
      <c r="G187" s="84">
        <v>547</v>
      </c>
      <c r="H187" s="84">
        <v>9432</v>
      </c>
      <c r="I187" s="126">
        <v>518</v>
      </c>
      <c r="J187" s="84">
        <v>205</v>
      </c>
      <c r="K187" s="127">
        <f>SUM(B187:J187)</f>
        <v>63683</v>
      </c>
    </row>
    <row r="188" spans="1:11" s="159" customFormat="1" x14ac:dyDescent="0.25">
      <c r="A188" s="61" t="s">
        <v>27</v>
      </c>
      <c r="B188" s="86">
        <v>4</v>
      </c>
      <c r="C188" s="87">
        <v>0</v>
      </c>
      <c r="D188" s="87">
        <v>0</v>
      </c>
      <c r="E188" s="87">
        <v>41</v>
      </c>
      <c r="F188" s="87">
        <v>3</v>
      </c>
      <c r="G188" s="87">
        <v>0</v>
      </c>
      <c r="H188" s="87">
        <v>29</v>
      </c>
      <c r="I188" s="128">
        <v>0</v>
      </c>
      <c r="J188" s="87">
        <v>0</v>
      </c>
      <c r="K188" s="62">
        <f t="shared" ref="K188:K193" si="38">SUM(B188:J188)</f>
        <v>77</v>
      </c>
    </row>
    <row r="189" spans="1:11" s="159" customFormat="1" x14ac:dyDescent="0.25">
      <c r="A189" s="22" t="s">
        <v>25</v>
      </c>
      <c r="B189" s="86">
        <v>265</v>
      </c>
      <c r="C189" s="87">
        <v>33</v>
      </c>
      <c r="D189" s="87">
        <v>8</v>
      </c>
      <c r="E189" s="87">
        <v>2373</v>
      </c>
      <c r="F189" s="87">
        <v>80</v>
      </c>
      <c r="G189" s="87">
        <v>8</v>
      </c>
      <c r="H189" s="85">
        <v>0</v>
      </c>
      <c r="I189" s="128">
        <v>19</v>
      </c>
      <c r="J189" s="87">
        <v>32</v>
      </c>
      <c r="K189" s="62">
        <f t="shared" si="38"/>
        <v>2818</v>
      </c>
    </row>
    <row r="190" spans="1:11" s="159" customFormat="1" x14ac:dyDescent="0.25">
      <c r="A190" s="22" t="s">
        <v>38</v>
      </c>
      <c r="B190" s="86">
        <v>4433</v>
      </c>
      <c r="C190" s="87">
        <v>539</v>
      </c>
      <c r="D190" s="87">
        <v>512</v>
      </c>
      <c r="E190" s="87">
        <v>18113</v>
      </c>
      <c r="F190" s="87">
        <v>4564</v>
      </c>
      <c r="G190" s="87">
        <v>539</v>
      </c>
      <c r="H190" s="87">
        <v>3349</v>
      </c>
      <c r="I190" s="128">
        <v>499</v>
      </c>
      <c r="J190" s="87">
        <v>108</v>
      </c>
      <c r="K190" s="62">
        <f t="shared" si="38"/>
        <v>32656</v>
      </c>
    </row>
    <row r="191" spans="1:11" s="159" customFormat="1" x14ac:dyDescent="0.25">
      <c r="A191" s="213" t="s">
        <v>39</v>
      </c>
      <c r="B191" s="143">
        <f>B187-(B188+B190+B189)</f>
        <v>394</v>
      </c>
      <c r="C191" s="65">
        <f t="shared" ref="C191:J191" si="39">C187-(C188+C190+C189)</f>
        <v>46</v>
      </c>
      <c r="D191" s="65">
        <f t="shared" si="39"/>
        <v>0</v>
      </c>
      <c r="E191" s="65">
        <f t="shared" si="39"/>
        <v>21573</v>
      </c>
      <c r="F191" s="65">
        <f t="shared" si="39"/>
        <v>0</v>
      </c>
      <c r="G191" s="65">
        <f t="shared" si="39"/>
        <v>0</v>
      </c>
      <c r="H191" s="65">
        <f>H187-(H188+H190+H189)</f>
        <v>6054</v>
      </c>
      <c r="I191" s="65">
        <f t="shared" ref="I191" si="40">I187-(I188+I190+I189)</f>
        <v>0</v>
      </c>
      <c r="J191" s="65">
        <f t="shared" si="39"/>
        <v>65</v>
      </c>
      <c r="K191" s="62">
        <f t="shared" si="38"/>
        <v>28132</v>
      </c>
    </row>
    <row r="192" spans="1:11" s="159" customFormat="1" x14ac:dyDescent="0.25">
      <c r="A192" s="15" t="s">
        <v>43</v>
      </c>
      <c r="B192" s="85">
        <v>1510</v>
      </c>
      <c r="C192" s="87">
        <v>46</v>
      </c>
      <c r="D192" s="87">
        <v>166</v>
      </c>
      <c r="E192" s="87">
        <v>57900</v>
      </c>
      <c r="F192" s="87">
        <v>1283</v>
      </c>
      <c r="G192" s="87">
        <v>0</v>
      </c>
      <c r="H192" s="87">
        <v>7918</v>
      </c>
      <c r="I192" s="128">
        <v>118</v>
      </c>
      <c r="J192" s="87">
        <v>192</v>
      </c>
      <c r="K192" s="62">
        <f t="shared" si="38"/>
        <v>69133</v>
      </c>
    </row>
    <row r="193" spans="1:11" s="159" customFormat="1" x14ac:dyDescent="0.25">
      <c r="A193" s="23" t="s">
        <v>7</v>
      </c>
      <c r="B193" s="86">
        <v>41</v>
      </c>
      <c r="C193" s="87">
        <v>0</v>
      </c>
      <c r="D193" s="87">
        <v>2</v>
      </c>
      <c r="E193" s="87">
        <v>112</v>
      </c>
      <c r="F193" s="87">
        <v>17</v>
      </c>
      <c r="G193" s="87">
        <v>17</v>
      </c>
      <c r="H193" s="87">
        <v>22</v>
      </c>
      <c r="I193" s="128">
        <v>1</v>
      </c>
      <c r="J193" s="87">
        <v>0</v>
      </c>
      <c r="K193" s="62">
        <f t="shared" si="38"/>
        <v>212</v>
      </c>
    </row>
    <row r="194" spans="1:11" s="159" customFormat="1" x14ac:dyDescent="0.25">
      <c r="A194"/>
      <c r="B194" s="103"/>
      <c r="C194" s="103"/>
      <c r="D194" s="103"/>
      <c r="E194" s="103"/>
      <c r="F194" s="103"/>
      <c r="G194" s="103"/>
      <c r="H194" s="103"/>
      <c r="I194" s="103"/>
      <c r="J194" s="103"/>
      <c r="K194" s="342"/>
    </row>
    <row r="195" spans="1:11" s="159" customFormat="1" ht="15.75" thickBot="1" x14ac:dyDescent="0.3">
      <c r="A195"/>
      <c r="B195" s="103"/>
      <c r="C195" s="103"/>
      <c r="D195" s="103"/>
      <c r="E195" s="103"/>
      <c r="F195" s="103"/>
      <c r="G195" s="103"/>
      <c r="H195" s="103"/>
      <c r="I195" s="103"/>
      <c r="J195" s="103"/>
      <c r="K195" s="342"/>
    </row>
    <row r="196" spans="1:11" s="159" customFormat="1" ht="18.75" thickBot="1" x14ac:dyDescent="0.3">
      <c r="A196" s="255">
        <v>43993</v>
      </c>
      <c r="B196" s="129"/>
      <c r="C196" s="130"/>
      <c r="D196" s="130"/>
      <c r="E196" s="130"/>
      <c r="F196" s="130"/>
      <c r="G196" s="130"/>
      <c r="H196" s="130"/>
      <c r="I196" s="130"/>
      <c r="J196" s="130"/>
      <c r="K196" s="342"/>
    </row>
    <row r="197" spans="1:11" s="159" customFormat="1" x14ac:dyDescent="0.25">
      <c r="A197" s="256" t="s">
        <v>24</v>
      </c>
      <c r="B197" s="133">
        <v>4943</v>
      </c>
      <c r="C197" s="134">
        <v>618</v>
      </c>
      <c r="D197" s="134">
        <v>498</v>
      </c>
      <c r="E197" s="134">
        <v>39499</v>
      </c>
      <c r="F197" s="134">
        <v>4596</v>
      </c>
      <c r="G197" s="134">
        <v>551</v>
      </c>
      <c r="H197" s="134">
        <v>9220</v>
      </c>
      <c r="I197" s="135">
        <v>470</v>
      </c>
      <c r="J197" s="136">
        <v>205</v>
      </c>
      <c r="K197" s="67">
        <f>SUM(B197:J197)</f>
        <v>60600</v>
      </c>
    </row>
    <row r="198" spans="1:11" s="159" customFormat="1" x14ac:dyDescent="0.25">
      <c r="A198" s="257" t="s">
        <v>27</v>
      </c>
      <c r="B198" s="137">
        <v>0</v>
      </c>
      <c r="C198" s="138">
        <v>0</v>
      </c>
      <c r="D198" s="138">
        <v>0</v>
      </c>
      <c r="E198" s="138">
        <v>92</v>
      </c>
      <c r="F198" s="138">
        <v>2</v>
      </c>
      <c r="G198" s="138">
        <v>0</v>
      </c>
      <c r="H198" s="138">
        <v>19</v>
      </c>
      <c r="I198" s="139">
        <v>0</v>
      </c>
      <c r="J198" s="140">
        <v>0</v>
      </c>
      <c r="K198" s="70">
        <f t="shared" ref="K198:K203" si="41">SUM(B198:J198)</f>
        <v>113</v>
      </c>
    </row>
    <row r="199" spans="1:11" s="159" customFormat="1" x14ac:dyDescent="0.25">
      <c r="A199" s="258" t="s">
        <v>25</v>
      </c>
      <c r="B199" s="137">
        <v>268</v>
      </c>
      <c r="C199" s="138">
        <v>33</v>
      </c>
      <c r="D199" s="138">
        <v>8</v>
      </c>
      <c r="E199" s="138">
        <v>2361</v>
      </c>
      <c r="F199" s="138">
        <v>79</v>
      </c>
      <c r="G199" s="138">
        <v>9</v>
      </c>
      <c r="H199" s="138">
        <v>0</v>
      </c>
      <c r="I199" s="139">
        <v>15</v>
      </c>
      <c r="J199" s="140">
        <v>32</v>
      </c>
      <c r="K199" s="70">
        <f t="shared" si="41"/>
        <v>2805</v>
      </c>
    </row>
    <row r="200" spans="1:11" s="159" customFormat="1" x14ac:dyDescent="0.25">
      <c r="A200" s="258" t="s">
        <v>44</v>
      </c>
      <c r="B200" s="137">
        <v>4275</v>
      </c>
      <c r="C200" s="138">
        <v>539</v>
      </c>
      <c r="D200" s="138">
        <v>490</v>
      </c>
      <c r="E200" s="138">
        <v>18808</v>
      </c>
      <c r="F200" s="138">
        <v>4515</v>
      </c>
      <c r="G200" s="138">
        <v>542</v>
      </c>
      <c r="H200" s="138">
        <v>3177</v>
      </c>
      <c r="I200" s="139">
        <v>455</v>
      </c>
      <c r="J200" s="140">
        <v>108</v>
      </c>
      <c r="K200" s="70">
        <f t="shared" si="41"/>
        <v>32909</v>
      </c>
    </row>
    <row r="201" spans="1:11" s="159" customFormat="1" x14ac:dyDescent="0.25">
      <c r="A201" s="259" t="s">
        <v>39</v>
      </c>
      <c r="B201" s="143">
        <f>B197-(B198+B200+B199)</f>
        <v>400</v>
      </c>
      <c r="C201" s="65">
        <f t="shared" ref="C201:J201" si="42">C197-(C198+C200+C199)</f>
        <v>46</v>
      </c>
      <c r="D201" s="65">
        <f t="shared" si="42"/>
        <v>0</v>
      </c>
      <c r="E201" s="65">
        <f t="shared" si="42"/>
        <v>18238</v>
      </c>
      <c r="F201" s="65">
        <f t="shared" si="42"/>
        <v>0</v>
      </c>
      <c r="G201" s="65">
        <f t="shared" si="42"/>
        <v>0</v>
      </c>
      <c r="H201" s="65">
        <f>H197-(H198+H200+H199)</f>
        <v>6024</v>
      </c>
      <c r="I201" s="65">
        <f t="shared" ref="I201" si="43">I197-(I198+I200+I199)</f>
        <v>0</v>
      </c>
      <c r="J201" s="65">
        <f t="shared" si="42"/>
        <v>65</v>
      </c>
      <c r="K201" s="70">
        <f t="shared" si="41"/>
        <v>24773</v>
      </c>
    </row>
    <row r="202" spans="1:11" s="159" customFormat="1" x14ac:dyDescent="0.25">
      <c r="A202" s="260" t="s">
        <v>43</v>
      </c>
      <c r="B202" s="138">
        <v>1664</v>
      </c>
      <c r="C202" s="138">
        <v>46</v>
      </c>
      <c r="D202" s="138">
        <v>178</v>
      </c>
      <c r="E202" s="138">
        <v>60501</v>
      </c>
      <c r="F202" s="138">
        <v>1377</v>
      </c>
      <c r="G202" s="138">
        <v>0</v>
      </c>
      <c r="H202" s="138">
        <v>8135</v>
      </c>
      <c r="I202" s="139">
        <v>128</v>
      </c>
      <c r="J202" s="140">
        <v>192</v>
      </c>
      <c r="K202" s="70">
        <f t="shared" si="41"/>
        <v>72221</v>
      </c>
    </row>
    <row r="203" spans="1:11" s="159" customFormat="1" ht="15.75" thickBot="1" x14ac:dyDescent="0.3">
      <c r="A203" s="261" t="s">
        <v>7</v>
      </c>
      <c r="B203" s="137">
        <v>41</v>
      </c>
      <c r="C203" s="138">
        <v>0</v>
      </c>
      <c r="D203" s="138">
        <v>4</v>
      </c>
      <c r="E203" s="138">
        <v>82</v>
      </c>
      <c r="F203" s="138">
        <v>16</v>
      </c>
      <c r="G203" s="138">
        <v>16</v>
      </c>
      <c r="H203" s="138">
        <v>17</v>
      </c>
      <c r="I203" s="139">
        <v>1</v>
      </c>
      <c r="J203" s="140">
        <v>0</v>
      </c>
      <c r="K203" s="70">
        <f t="shared" si="41"/>
        <v>177</v>
      </c>
    </row>
    <row r="204" spans="1:11" s="159" customFormat="1" ht="18.75" thickBot="1" x14ac:dyDescent="0.3">
      <c r="A204" s="255">
        <v>43998</v>
      </c>
      <c r="B204" s="129"/>
      <c r="C204" s="130"/>
      <c r="D204" s="130"/>
      <c r="E204" s="130"/>
      <c r="F204" s="130"/>
      <c r="G204" s="130"/>
      <c r="H204" s="130"/>
      <c r="I204" s="130"/>
      <c r="J204" s="130"/>
      <c r="K204" s="212"/>
    </row>
    <row r="205" spans="1:11" s="159" customFormat="1" x14ac:dyDescent="0.25">
      <c r="A205" s="262" t="s">
        <v>29</v>
      </c>
      <c r="B205" s="145">
        <v>4735</v>
      </c>
      <c r="C205" s="75">
        <v>617</v>
      </c>
      <c r="D205" s="75">
        <v>501</v>
      </c>
      <c r="E205" s="75">
        <v>23226</v>
      </c>
      <c r="F205" s="75">
        <v>4213</v>
      </c>
      <c r="G205" s="75">
        <v>506</v>
      </c>
      <c r="H205" s="75">
        <v>4883</v>
      </c>
      <c r="I205" s="141">
        <v>470</v>
      </c>
      <c r="J205" s="75">
        <v>135</v>
      </c>
      <c r="K205" s="146">
        <f>SUM(B205:J205)</f>
        <v>39286</v>
      </c>
    </row>
    <row r="206" spans="1:11" s="159" customFormat="1" x14ac:dyDescent="0.25">
      <c r="A206" s="263" t="s">
        <v>30</v>
      </c>
      <c r="B206" s="147">
        <v>0</v>
      </c>
      <c r="C206" s="79">
        <v>0</v>
      </c>
      <c r="D206" s="79">
        <v>0</v>
      </c>
      <c r="E206" s="79">
        <v>23</v>
      </c>
      <c r="F206" s="79">
        <v>3</v>
      </c>
      <c r="G206" s="79">
        <v>0</v>
      </c>
      <c r="H206" s="79">
        <v>19</v>
      </c>
      <c r="I206" s="142">
        <v>0</v>
      </c>
      <c r="J206" s="79">
        <v>0</v>
      </c>
      <c r="K206" s="148">
        <f t="shared" ref="K206:K208" si="44">SUM(B206:J206)</f>
        <v>45</v>
      </c>
    </row>
    <row r="207" spans="1:11" s="159" customFormat="1" x14ac:dyDescent="0.25">
      <c r="A207" s="264" t="s">
        <v>31</v>
      </c>
      <c r="B207" s="147">
        <v>266</v>
      </c>
      <c r="C207" s="79">
        <v>32</v>
      </c>
      <c r="D207" s="79">
        <v>6</v>
      </c>
      <c r="E207" s="79">
        <v>2094</v>
      </c>
      <c r="F207" s="79">
        <v>66</v>
      </c>
      <c r="G207" s="79">
        <v>9</v>
      </c>
      <c r="H207" s="79">
        <v>0</v>
      </c>
      <c r="I207" s="142">
        <v>15</v>
      </c>
      <c r="J207" s="79">
        <v>27</v>
      </c>
      <c r="K207" s="148">
        <f t="shared" si="44"/>
        <v>2515</v>
      </c>
    </row>
    <row r="208" spans="1:11" s="159" customFormat="1" x14ac:dyDescent="0.25">
      <c r="A208" s="264" t="s">
        <v>32</v>
      </c>
      <c r="B208" s="147">
        <v>4085</v>
      </c>
      <c r="C208" s="79">
        <v>535</v>
      </c>
      <c r="D208" s="79">
        <v>495</v>
      </c>
      <c r="E208" s="79">
        <v>17093</v>
      </c>
      <c r="F208" s="79">
        <v>4144</v>
      </c>
      <c r="G208" s="79">
        <v>497</v>
      </c>
      <c r="H208" s="149">
        <v>3119</v>
      </c>
      <c r="I208" s="142">
        <v>455</v>
      </c>
      <c r="J208" s="79">
        <v>108</v>
      </c>
      <c r="K208" s="148">
        <f t="shared" si="44"/>
        <v>30531</v>
      </c>
    </row>
    <row r="209" spans="1:11" s="159" customFormat="1" x14ac:dyDescent="0.25">
      <c r="A209" s="265" t="s">
        <v>45</v>
      </c>
      <c r="B209" s="143">
        <f>B205-(B206+B208+B207)</f>
        <v>384</v>
      </c>
      <c r="C209" s="65">
        <f t="shared" ref="C209:J209" si="45">C205-(C206+C208+C207)</f>
        <v>50</v>
      </c>
      <c r="D209" s="65">
        <f t="shared" si="45"/>
        <v>0</v>
      </c>
      <c r="E209" s="65">
        <v>4016</v>
      </c>
      <c r="F209" s="65">
        <f t="shared" si="45"/>
        <v>0</v>
      </c>
      <c r="G209" s="65">
        <f t="shared" si="45"/>
        <v>0</v>
      </c>
      <c r="H209" s="65">
        <f t="shared" si="45"/>
        <v>1745</v>
      </c>
      <c r="I209" s="65">
        <f t="shared" ref="I209" si="46">I205-(I206+I208+I207)</f>
        <v>0</v>
      </c>
      <c r="J209" s="65">
        <f t="shared" si="45"/>
        <v>0</v>
      </c>
      <c r="K209" s="70">
        <f t="shared" ref="K209:K212" si="47">SUM(B209:J209)</f>
        <v>6195</v>
      </c>
    </row>
    <row r="210" spans="1:11" s="159" customFormat="1" x14ac:dyDescent="0.25">
      <c r="A210" s="266" t="s">
        <v>46</v>
      </c>
      <c r="B210" s="143"/>
      <c r="C210" s="143"/>
      <c r="D210" s="143"/>
      <c r="E210" s="143">
        <v>12713</v>
      </c>
      <c r="F210" s="143"/>
      <c r="G210" s="143"/>
      <c r="H210" s="143">
        <v>3615</v>
      </c>
      <c r="I210" s="143"/>
      <c r="J210" s="143"/>
      <c r="K210" s="70">
        <f t="shared" si="47"/>
        <v>16328</v>
      </c>
    </row>
    <row r="211" spans="1:11" s="159" customFormat="1" x14ac:dyDescent="0.25">
      <c r="A211" s="267" t="s">
        <v>42</v>
      </c>
      <c r="B211" s="137">
        <v>1812</v>
      </c>
      <c r="C211" s="138">
        <v>46</v>
      </c>
      <c r="D211" s="138">
        <v>178</v>
      </c>
      <c r="E211" s="138">
        <v>59981</v>
      </c>
      <c r="F211" s="138">
        <v>1377</v>
      </c>
      <c r="G211" s="138">
        <v>0</v>
      </c>
      <c r="H211" s="138">
        <v>7987</v>
      </c>
      <c r="I211" s="139">
        <v>128</v>
      </c>
      <c r="J211" s="140">
        <v>192</v>
      </c>
      <c r="K211" s="70">
        <f t="shared" si="47"/>
        <v>71701</v>
      </c>
    </row>
    <row r="212" spans="1:11" s="159" customFormat="1" ht="15.75" thickBot="1" x14ac:dyDescent="0.3">
      <c r="A212" s="267" t="s">
        <v>35</v>
      </c>
      <c r="B212" s="137">
        <v>38</v>
      </c>
      <c r="C212" s="138">
        <v>0</v>
      </c>
      <c r="D212" s="138">
        <v>4</v>
      </c>
      <c r="E212" s="138">
        <v>88</v>
      </c>
      <c r="F212" s="138">
        <v>16</v>
      </c>
      <c r="G212" s="138">
        <v>16</v>
      </c>
      <c r="H212" s="138">
        <v>15</v>
      </c>
      <c r="I212" s="139">
        <v>1</v>
      </c>
      <c r="J212" s="140">
        <v>0</v>
      </c>
      <c r="K212" s="70">
        <f t="shared" si="47"/>
        <v>178</v>
      </c>
    </row>
    <row r="213" spans="1:11" s="159" customFormat="1" ht="18.75" thickBot="1" x14ac:dyDescent="0.3">
      <c r="A213" s="255">
        <v>44000</v>
      </c>
      <c r="B213" s="129"/>
      <c r="C213" s="130"/>
      <c r="D213" s="130"/>
      <c r="E213" s="130"/>
      <c r="F213" s="130"/>
      <c r="G213" s="130"/>
      <c r="H213" s="130"/>
      <c r="I213" s="130"/>
      <c r="J213" s="130"/>
      <c r="K213" s="212"/>
    </row>
    <row r="214" spans="1:11" s="159" customFormat="1" x14ac:dyDescent="0.25">
      <c r="A214" s="256" t="s">
        <v>24</v>
      </c>
      <c r="B214" s="150">
        <v>4669</v>
      </c>
      <c r="C214" s="51">
        <v>617</v>
      </c>
      <c r="D214" s="51">
        <v>435</v>
      </c>
      <c r="E214" s="51">
        <v>21076</v>
      </c>
      <c r="F214" s="51">
        <v>3852</v>
      </c>
      <c r="G214" s="51">
        <v>487</v>
      </c>
      <c r="H214" s="51">
        <v>4778</v>
      </c>
      <c r="I214" s="51">
        <v>461</v>
      </c>
      <c r="J214" s="51">
        <v>139</v>
      </c>
      <c r="K214" s="151">
        <f>SUM(B214:J214)</f>
        <v>36514</v>
      </c>
    </row>
    <row r="215" spans="1:11" s="159" customFormat="1" x14ac:dyDescent="0.25">
      <c r="A215" s="257" t="s">
        <v>27</v>
      </c>
      <c r="B215" s="152">
        <v>1</v>
      </c>
      <c r="C215" s="52">
        <v>0</v>
      </c>
      <c r="D215" s="52">
        <v>0</v>
      </c>
      <c r="E215" s="52">
        <v>99</v>
      </c>
      <c r="F215" s="52">
        <v>4</v>
      </c>
      <c r="G215" s="52">
        <v>0</v>
      </c>
      <c r="H215" s="52">
        <v>23</v>
      </c>
      <c r="I215" s="52">
        <v>0</v>
      </c>
      <c r="J215" s="52">
        <v>1</v>
      </c>
      <c r="K215" s="153">
        <f t="shared" ref="K215:K217" si="48">SUM(B215:J215)</f>
        <v>128</v>
      </c>
    </row>
    <row r="216" spans="1:11" s="159" customFormat="1" x14ac:dyDescent="0.25">
      <c r="A216" s="258" t="s">
        <v>25</v>
      </c>
      <c r="B216" s="152">
        <v>264</v>
      </c>
      <c r="C216" s="52">
        <v>32</v>
      </c>
      <c r="D216" s="52">
        <v>8</v>
      </c>
      <c r="E216" s="52">
        <v>1668</v>
      </c>
      <c r="F216" s="52">
        <v>69</v>
      </c>
      <c r="G216" s="52">
        <v>10</v>
      </c>
      <c r="H216" s="52"/>
      <c r="I216" s="52">
        <v>15</v>
      </c>
      <c r="J216" s="52">
        <v>19</v>
      </c>
      <c r="K216" s="153">
        <f t="shared" si="48"/>
        <v>2085</v>
      </c>
    </row>
    <row r="217" spans="1:11" s="159" customFormat="1" x14ac:dyDescent="0.25">
      <c r="A217" s="258" t="s">
        <v>38</v>
      </c>
      <c r="B217" s="152">
        <v>3318</v>
      </c>
      <c r="C217" s="52">
        <v>535</v>
      </c>
      <c r="D217" s="52">
        <v>427</v>
      </c>
      <c r="E217" s="52">
        <v>15500</v>
      </c>
      <c r="F217" s="52">
        <v>3779</v>
      </c>
      <c r="G217" s="52">
        <v>477</v>
      </c>
      <c r="H217" s="52">
        <v>3027</v>
      </c>
      <c r="I217" s="52">
        <v>446</v>
      </c>
      <c r="J217" s="52">
        <v>119</v>
      </c>
      <c r="K217" s="153">
        <f t="shared" si="48"/>
        <v>27628</v>
      </c>
    </row>
    <row r="218" spans="1:11" s="159" customFormat="1" x14ac:dyDescent="0.25">
      <c r="A218" s="265" t="s">
        <v>45</v>
      </c>
      <c r="B218" s="154">
        <f>B214-(B215+B217+B216)</f>
        <v>1086</v>
      </c>
      <c r="C218" s="53">
        <f t="shared" ref="C218:D218" si="49">C214-(C215+C217+C216)</f>
        <v>50</v>
      </c>
      <c r="D218" s="53">
        <f t="shared" si="49"/>
        <v>0</v>
      </c>
      <c r="E218" s="53">
        <v>3809</v>
      </c>
      <c r="F218" s="53">
        <f t="shared" ref="F218:J218" si="50">F214-(F215+F217+F216)</f>
        <v>0</v>
      </c>
      <c r="G218" s="53">
        <f t="shared" si="50"/>
        <v>0</v>
      </c>
      <c r="H218" s="53">
        <v>1728</v>
      </c>
      <c r="I218" s="53">
        <f t="shared" si="50"/>
        <v>0</v>
      </c>
      <c r="J218" s="53">
        <f t="shared" si="50"/>
        <v>0</v>
      </c>
      <c r="K218" s="153">
        <f t="shared" ref="K218:K219" si="51">SUM(B218:J218)</f>
        <v>6673</v>
      </c>
    </row>
    <row r="219" spans="1:11" s="159" customFormat="1" x14ac:dyDescent="0.25">
      <c r="A219" s="266" t="s">
        <v>46</v>
      </c>
      <c r="B219" s="154"/>
      <c r="C219" s="154"/>
      <c r="D219" s="154"/>
      <c r="E219" s="154">
        <v>15058</v>
      </c>
      <c r="F219" s="154"/>
      <c r="G219" s="154"/>
      <c r="H219" s="154">
        <v>3168</v>
      </c>
      <c r="I219" s="154"/>
      <c r="J219" s="154"/>
      <c r="K219" s="153">
        <f t="shared" si="51"/>
        <v>18226</v>
      </c>
    </row>
    <row r="220" spans="1:11" s="159" customFormat="1" x14ac:dyDescent="0.25">
      <c r="A220" s="267" t="s">
        <v>42</v>
      </c>
      <c r="B220" s="152">
        <v>1906</v>
      </c>
      <c r="C220" s="52">
        <v>50</v>
      </c>
      <c r="D220" s="52">
        <v>244</v>
      </c>
      <c r="E220" s="52">
        <v>58362</v>
      </c>
      <c r="F220" s="52">
        <v>1811</v>
      </c>
      <c r="G220" s="52">
        <v>99</v>
      </c>
      <c r="H220" s="52">
        <v>8540</v>
      </c>
      <c r="I220" s="52">
        <v>197</v>
      </c>
      <c r="J220" s="52">
        <v>258</v>
      </c>
      <c r="K220" s="153">
        <f t="shared" ref="K220:K221" si="52">SUM(B220:J220)</f>
        <v>71467</v>
      </c>
    </row>
    <row r="221" spans="1:11" s="159" customFormat="1" ht="15.75" thickBot="1" x14ac:dyDescent="0.3">
      <c r="A221" s="267" t="s">
        <v>35</v>
      </c>
      <c r="B221" s="152">
        <v>39</v>
      </c>
      <c r="C221" s="52">
        <v>0</v>
      </c>
      <c r="D221" s="52">
        <v>4</v>
      </c>
      <c r="E221" s="52">
        <v>58</v>
      </c>
      <c r="F221" s="52">
        <v>17</v>
      </c>
      <c r="G221" s="52">
        <v>17</v>
      </c>
      <c r="H221" s="52">
        <v>14</v>
      </c>
      <c r="I221" s="52">
        <v>1</v>
      </c>
      <c r="J221" s="52">
        <v>0</v>
      </c>
      <c r="K221" s="153">
        <f t="shared" si="52"/>
        <v>150</v>
      </c>
    </row>
    <row r="222" spans="1:11" s="159" customFormat="1" ht="18.75" thickBot="1" x14ac:dyDescent="0.3">
      <c r="A222" s="255">
        <v>44005</v>
      </c>
      <c r="B222" s="129"/>
      <c r="C222" s="130"/>
      <c r="D222" s="130"/>
      <c r="E222" s="130"/>
      <c r="F222" s="130"/>
      <c r="G222" s="130"/>
      <c r="H222" s="130"/>
      <c r="I222" s="130"/>
      <c r="J222" s="130"/>
      <c r="K222" s="212"/>
    </row>
    <row r="223" spans="1:11" s="159" customFormat="1" x14ac:dyDescent="0.25">
      <c r="A223" s="256" t="s">
        <v>24</v>
      </c>
      <c r="B223" s="150">
        <v>4216</v>
      </c>
      <c r="C223" s="51">
        <v>616</v>
      </c>
      <c r="D223" s="51">
        <v>421</v>
      </c>
      <c r="E223" s="51">
        <f>E224+E225+E226+E227</f>
        <v>18005</v>
      </c>
      <c r="F223" s="51">
        <v>3538</v>
      </c>
      <c r="G223" s="51">
        <v>474</v>
      </c>
      <c r="H223" s="51">
        <v>4064</v>
      </c>
      <c r="I223" s="51">
        <v>461</v>
      </c>
      <c r="J223" s="51">
        <v>113</v>
      </c>
      <c r="K223" s="151">
        <f>SUM(B223:J223)</f>
        <v>31908</v>
      </c>
    </row>
    <row r="224" spans="1:11" s="159" customFormat="1" x14ac:dyDescent="0.25">
      <c r="A224" s="257" t="s">
        <v>27</v>
      </c>
      <c r="B224" s="152">
        <v>0</v>
      </c>
      <c r="C224" s="52">
        <v>0</v>
      </c>
      <c r="D224" s="52">
        <v>0</v>
      </c>
      <c r="E224" s="52">
        <v>40</v>
      </c>
      <c r="F224" s="52">
        <v>2</v>
      </c>
      <c r="G224" s="52">
        <v>0</v>
      </c>
      <c r="H224" s="52">
        <v>19</v>
      </c>
      <c r="I224" s="52">
        <v>0</v>
      </c>
      <c r="J224" s="52">
        <v>0</v>
      </c>
      <c r="K224" s="153">
        <f t="shared" ref="K224:K226" si="53">SUM(B224:J224)</f>
        <v>61</v>
      </c>
    </row>
    <row r="225" spans="1:11" s="159" customFormat="1" x14ac:dyDescent="0.25">
      <c r="A225" s="258" t="s">
        <v>25</v>
      </c>
      <c r="B225" s="152">
        <v>209</v>
      </c>
      <c r="C225" s="52">
        <v>30</v>
      </c>
      <c r="D225" s="52">
        <v>7</v>
      </c>
      <c r="E225" s="52">
        <v>762</v>
      </c>
      <c r="F225" s="52">
        <v>61</v>
      </c>
      <c r="G225" s="52">
        <v>10</v>
      </c>
      <c r="H225" s="52"/>
      <c r="I225" s="52">
        <v>15</v>
      </c>
      <c r="J225" s="52">
        <v>15</v>
      </c>
      <c r="K225" s="153">
        <f t="shared" si="53"/>
        <v>1109</v>
      </c>
    </row>
    <row r="226" spans="1:11" s="159" customFormat="1" x14ac:dyDescent="0.25">
      <c r="A226" s="258" t="s">
        <v>38</v>
      </c>
      <c r="B226" s="152">
        <v>3476</v>
      </c>
      <c r="C226" s="52">
        <v>533</v>
      </c>
      <c r="D226" s="52">
        <v>414</v>
      </c>
      <c r="E226" s="52">
        <v>13712</v>
      </c>
      <c r="F226" s="52">
        <v>3475</v>
      </c>
      <c r="G226" s="52">
        <v>464</v>
      </c>
      <c r="H226" s="52">
        <v>2638</v>
      </c>
      <c r="I226" s="52"/>
      <c r="J226" s="52">
        <v>38</v>
      </c>
      <c r="K226" s="153">
        <f t="shared" si="53"/>
        <v>24750</v>
      </c>
    </row>
    <row r="227" spans="1:11" s="159" customFormat="1" x14ac:dyDescent="0.25">
      <c r="A227" s="265" t="s">
        <v>45</v>
      </c>
      <c r="B227" s="154">
        <f>B223-(B224+B226+B225)</f>
        <v>531</v>
      </c>
      <c r="C227" s="53">
        <f t="shared" ref="C227:D227" si="54">C223-(C224+C226+C225)</f>
        <v>53</v>
      </c>
      <c r="D227" s="53">
        <f t="shared" si="54"/>
        <v>0</v>
      </c>
      <c r="E227" s="53">
        <v>3491</v>
      </c>
      <c r="F227" s="53">
        <f t="shared" ref="F227:H227" si="55">F223-(F224+F226+F225)</f>
        <v>0</v>
      </c>
      <c r="G227" s="53">
        <f t="shared" si="55"/>
        <v>0</v>
      </c>
      <c r="H227" s="53">
        <f t="shared" si="55"/>
        <v>1407</v>
      </c>
      <c r="I227" s="53">
        <f t="shared" ref="I227:J227" si="56">I223-(I224+I226+I225)</f>
        <v>446</v>
      </c>
      <c r="J227" s="53">
        <f t="shared" si="56"/>
        <v>60</v>
      </c>
      <c r="K227" s="153">
        <f t="shared" ref="K227:K228" si="57">SUM(B227:J227)</f>
        <v>5988</v>
      </c>
    </row>
    <row r="228" spans="1:11" s="159" customFormat="1" x14ac:dyDescent="0.25">
      <c r="A228" s="266" t="s">
        <v>46</v>
      </c>
      <c r="B228" s="154"/>
      <c r="C228" s="154"/>
      <c r="D228" s="154"/>
      <c r="E228" s="154">
        <v>15198</v>
      </c>
      <c r="F228" s="154"/>
      <c r="G228" s="154"/>
      <c r="H228" s="154">
        <v>4094</v>
      </c>
      <c r="I228" s="154"/>
      <c r="J228" s="154"/>
      <c r="K228" s="153">
        <f t="shared" si="57"/>
        <v>19292</v>
      </c>
    </row>
    <row r="229" spans="1:11" s="159" customFormat="1" x14ac:dyDescent="0.25">
      <c r="A229" s="267" t="s">
        <v>42</v>
      </c>
      <c r="B229" s="152">
        <v>2369</v>
      </c>
      <c r="C229" s="52">
        <v>53</v>
      </c>
      <c r="D229" s="52">
        <v>252</v>
      </c>
      <c r="E229" s="52">
        <v>61188</v>
      </c>
      <c r="F229" s="52">
        <v>2292</v>
      </c>
      <c r="G229" s="52">
        <v>117</v>
      </c>
      <c r="H229" s="52">
        <v>8330</v>
      </c>
      <c r="I229" s="52">
        <v>197</v>
      </c>
      <c r="J229" s="52">
        <v>284</v>
      </c>
      <c r="K229" s="153">
        <f t="shared" ref="K229:K230" si="58">SUM(B229:J229)</f>
        <v>75082</v>
      </c>
    </row>
    <row r="230" spans="1:11" s="159" customFormat="1" ht="15.75" thickBot="1" x14ac:dyDescent="0.3">
      <c r="A230" s="267" t="s">
        <v>35</v>
      </c>
      <c r="B230" s="152">
        <v>34</v>
      </c>
      <c r="C230" s="52">
        <v>0</v>
      </c>
      <c r="D230" s="52">
        <v>3</v>
      </c>
      <c r="E230" s="52">
        <v>56</v>
      </c>
      <c r="F230" s="52">
        <v>4</v>
      </c>
      <c r="G230" s="52">
        <v>17</v>
      </c>
      <c r="H230" s="52">
        <v>12</v>
      </c>
      <c r="I230" s="52">
        <v>1</v>
      </c>
      <c r="J230" s="52">
        <v>0</v>
      </c>
      <c r="K230" s="153">
        <f t="shared" si="58"/>
        <v>127</v>
      </c>
    </row>
    <row r="231" spans="1:11" s="159" customFormat="1" ht="18.75" thickBot="1" x14ac:dyDescent="0.3">
      <c r="A231" s="255">
        <v>44007</v>
      </c>
      <c r="B231" s="129"/>
      <c r="C231" s="130"/>
      <c r="D231" s="130"/>
      <c r="E231" s="130"/>
      <c r="F231" s="130"/>
      <c r="G231" s="130"/>
      <c r="H231" s="130"/>
      <c r="I231" s="130"/>
      <c r="J231" s="130"/>
      <c r="K231" s="212"/>
    </row>
    <row r="232" spans="1:11" s="159" customFormat="1" ht="15.75" thickBot="1" x14ac:dyDescent="0.3">
      <c r="A232" s="256" t="s">
        <v>24</v>
      </c>
      <c r="B232" s="150">
        <v>4004</v>
      </c>
      <c r="C232" s="51">
        <v>616</v>
      </c>
      <c r="D232" s="51">
        <v>385</v>
      </c>
      <c r="E232" s="51">
        <f>E233+E234+E235+E236</f>
        <v>15808</v>
      </c>
      <c r="F232" s="51">
        <v>3459</v>
      </c>
      <c r="G232" s="51">
        <v>470</v>
      </c>
      <c r="H232" s="51">
        <v>3868</v>
      </c>
      <c r="I232" s="51">
        <v>319</v>
      </c>
      <c r="J232" s="51">
        <v>96</v>
      </c>
      <c r="K232" s="151">
        <f>SUM(B232:J232)</f>
        <v>29025</v>
      </c>
    </row>
    <row r="233" spans="1:11" s="159" customFormat="1" ht="15.75" thickBot="1" x14ac:dyDescent="0.3">
      <c r="A233" s="257" t="s">
        <v>27</v>
      </c>
      <c r="B233" s="152">
        <v>2</v>
      </c>
      <c r="C233" s="52">
        <v>0</v>
      </c>
      <c r="D233" s="52">
        <v>0</v>
      </c>
      <c r="E233" s="52">
        <v>36</v>
      </c>
      <c r="F233" s="52">
        <v>5</v>
      </c>
      <c r="G233" s="52">
        <v>0</v>
      </c>
      <c r="H233" s="52">
        <v>24</v>
      </c>
      <c r="I233" s="52">
        <v>0</v>
      </c>
      <c r="J233" s="52">
        <v>0</v>
      </c>
      <c r="K233" s="151">
        <f t="shared" ref="K233:K239" si="59">SUM(B233:J233)</f>
        <v>67</v>
      </c>
    </row>
    <row r="234" spans="1:11" s="159" customFormat="1" ht="15.75" thickBot="1" x14ac:dyDescent="0.3">
      <c r="A234" s="258" t="s">
        <v>25</v>
      </c>
      <c r="B234" s="152">
        <v>20</v>
      </c>
      <c r="C234" s="52">
        <v>30</v>
      </c>
      <c r="D234" s="52">
        <v>4</v>
      </c>
      <c r="E234" s="52">
        <v>439</v>
      </c>
      <c r="F234" s="52">
        <v>57</v>
      </c>
      <c r="G234" s="52">
        <v>7</v>
      </c>
      <c r="H234" s="52"/>
      <c r="I234" s="52">
        <v>3</v>
      </c>
      <c r="J234" s="52">
        <v>9</v>
      </c>
      <c r="K234" s="151">
        <f t="shared" si="59"/>
        <v>569</v>
      </c>
    </row>
    <row r="235" spans="1:11" s="159" customFormat="1" ht="15.75" thickBot="1" x14ac:dyDescent="0.3">
      <c r="A235" s="258" t="s">
        <v>38</v>
      </c>
      <c r="B235" s="152">
        <v>3486</v>
      </c>
      <c r="C235" s="52">
        <v>531</v>
      </c>
      <c r="D235" s="52">
        <v>381</v>
      </c>
      <c r="E235" s="52">
        <v>12711</v>
      </c>
      <c r="F235" s="52">
        <v>3397</v>
      </c>
      <c r="G235" s="52">
        <v>463</v>
      </c>
      <c r="H235" s="52">
        <v>2444</v>
      </c>
      <c r="I235" s="52">
        <v>316</v>
      </c>
      <c r="J235" s="52">
        <v>31</v>
      </c>
      <c r="K235" s="151">
        <f t="shared" si="59"/>
        <v>23760</v>
      </c>
    </row>
    <row r="236" spans="1:11" s="159" customFormat="1" ht="15.75" thickBot="1" x14ac:dyDescent="0.3">
      <c r="A236" s="265" t="s">
        <v>45</v>
      </c>
      <c r="B236" s="154">
        <f>B232-(B233+B235+B234)</f>
        <v>496</v>
      </c>
      <c r="C236" s="53">
        <f t="shared" ref="C236:D236" si="60">C232-(C233+C235+C234)</f>
        <v>55</v>
      </c>
      <c r="D236" s="53">
        <f t="shared" si="60"/>
        <v>0</v>
      </c>
      <c r="E236" s="53">
        <v>2622</v>
      </c>
      <c r="F236" s="53">
        <f t="shared" ref="F236:J236" si="61">F232-(F233+F235+F234)</f>
        <v>0</v>
      </c>
      <c r="G236" s="53">
        <f t="shared" si="61"/>
        <v>0</v>
      </c>
      <c r="H236" s="53">
        <f t="shared" si="61"/>
        <v>1400</v>
      </c>
      <c r="I236" s="53">
        <f t="shared" si="61"/>
        <v>0</v>
      </c>
      <c r="J236" s="53">
        <f t="shared" si="61"/>
        <v>56</v>
      </c>
      <c r="K236" s="151">
        <f t="shared" si="59"/>
        <v>4629</v>
      </c>
    </row>
    <row r="237" spans="1:11" s="159" customFormat="1" ht="15.75" thickBot="1" x14ac:dyDescent="0.3">
      <c r="A237" s="266" t="s">
        <v>46</v>
      </c>
      <c r="B237" s="154"/>
      <c r="C237" s="154"/>
      <c r="D237" s="154"/>
      <c r="E237" s="154">
        <v>14617</v>
      </c>
      <c r="F237" s="154"/>
      <c r="G237" s="154"/>
      <c r="H237" s="154">
        <v>3915</v>
      </c>
      <c r="I237" s="154"/>
      <c r="J237" s="154"/>
      <c r="K237" s="151">
        <f t="shared" si="59"/>
        <v>18532</v>
      </c>
    </row>
    <row r="238" spans="1:11" s="159" customFormat="1" ht="15.75" thickBot="1" x14ac:dyDescent="0.3">
      <c r="A238" s="267" t="s">
        <v>42</v>
      </c>
      <c r="B238" s="152">
        <v>2488</v>
      </c>
      <c r="C238" s="52">
        <v>55</v>
      </c>
      <c r="D238" s="52">
        <v>290</v>
      </c>
      <c r="E238" s="52">
        <v>63404</v>
      </c>
      <c r="F238" s="52">
        <v>2377</v>
      </c>
      <c r="G238" s="52">
        <v>120</v>
      </c>
      <c r="H238" s="52">
        <v>8704</v>
      </c>
      <c r="I238" s="52">
        <v>313</v>
      </c>
      <c r="J238" s="52">
        <v>301</v>
      </c>
      <c r="K238" s="151">
        <f t="shared" si="59"/>
        <v>78052</v>
      </c>
    </row>
    <row r="239" spans="1:11" s="159" customFormat="1" ht="15.75" thickBot="1" x14ac:dyDescent="0.3">
      <c r="A239" s="267" t="s">
        <v>35</v>
      </c>
      <c r="B239" s="152">
        <v>37</v>
      </c>
      <c r="C239" s="52">
        <v>0</v>
      </c>
      <c r="D239" s="52">
        <v>4</v>
      </c>
      <c r="E239" s="52">
        <v>48</v>
      </c>
      <c r="F239" s="52">
        <v>3</v>
      </c>
      <c r="G239" s="52">
        <v>17</v>
      </c>
      <c r="H239" s="52">
        <v>13</v>
      </c>
      <c r="I239" s="52">
        <v>1</v>
      </c>
      <c r="J239" s="52">
        <v>0</v>
      </c>
      <c r="K239" s="151">
        <f t="shared" si="59"/>
        <v>123</v>
      </c>
    </row>
    <row r="240" spans="1:11" s="159" customFormat="1" ht="18.75" thickBot="1" x14ac:dyDescent="0.3">
      <c r="A240" s="255">
        <v>44015</v>
      </c>
      <c r="B240" s="129"/>
      <c r="C240" s="130"/>
      <c r="D240" s="130"/>
      <c r="E240" s="130"/>
      <c r="F240" s="130"/>
      <c r="G240" s="130"/>
      <c r="H240" s="130"/>
      <c r="I240" s="130"/>
      <c r="J240" s="130"/>
      <c r="K240" s="212"/>
    </row>
    <row r="241" spans="1:11" s="159" customFormat="1" ht="15.75" thickBot="1" x14ac:dyDescent="0.3">
      <c r="A241" s="256" t="s">
        <v>24</v>
      </c>
      <c r="B241" s="150">
        <v>3375</v>
      </c>
      <c r="C241" s="51">
        <v>616</v>
      </c>
      <c r="D241" s="51">
        <v>323</v>
      </c>
      <c r="E241" s="51">
        <f>E242+E243+E244+E245</f>
        <v>13661</v>
      </c>
      <c r="F241" s="51">
        <v>2499</v>
      </c>
      <c r="G241" s="51">
        <v>410</v>
      </c>
      <c r="H241" s="51">
        <v>3053</v>
      </c>
      <c r="I241" s="51">
        <v>265</v>
      </c>
      <c r="J241" s="51">
        <v>117</v>
      </c>
      <c r="K241" s="151">
        <f>SUM(B241:J241)</f>
        <v>24319</v>
      </c>
    </row>
    <row r="242" spans="1:11" s="159" customFormat="1" ht="15.75" thickBot="1" x14ac:dyDescent="0.3">
      <c r="A242" s="257" t="s">
        <v>27</v>
      </c>
      <c r="B242" s="152">
        <v>2</v>
      </c>
      <c r="C242" s="52">
        <v>0</v>
      </c>
      <c r="D242" s="52">
        <v>0</v>
      </c>
      <c r="E242" s="52">
        <v>33</v>
      </c>
      <c r="F242" s="52">
        <v>1</v>
      </c>
      <c r="G242" s="52">
        <v>0</v>
      </c>
      <c r="H242" s="52">
        <v>47</v>
      </c>
      <c r="I242" s="52">
        <v>0</v>
      </c>
      <c r="J242" s="52">
        <v>0</v>
      </c>
      <c r="K242" s="151">
        <f t="shared" ref="K242:K248" si="62">SUM(B242:J242)</f>
        <v>83</v>
      </c>
    </row>
    <row r="243" spans="1:11" s="159" customFormat="1" ht="15.75" thickBot="1" x14ac:dyDescent="0.3">
      <c r="A243" s="258" t="s">
        <v>25</v>
      </c>
      <c r="B243" s="152">
        <v>193</v>
      </c>
      <c r="C243" s="52">
        <v>30</v>
      </c>
      <c r="D243" s="52">
        <v>4</v>
      </c>
      <c r="E243" s="52">
        <v>314</v>
      </c>
      <c r="F243" s="52">
        <v>52</v>
      </c>
      <c r="G243" s="52">
        <v>1</v>
      </c>
      <c r="H243" s="52">
        <v>367</v>
      </c>
      <c r="I243" s="52">
        <v>3</v>
      </c>
      <c r="J243" s="52">
        <v>9</v>
      </c>
      <c r="K243" s="151">
        <f t="shared" si="62"/>
        <v>973</v>
      </c>
    </row>
    <row r="244" spans="1:11" s="159" customFormat="1" ht="15.75" thickBot="1" x14ac:dyDescent="0.3">
      <c r="A244" s="258" t="s">
        <v>38</v>
      </c>
      <c r="B244" s="152">
        <v>2888</v>
      </c>
      <c r="C244" s="52">
        <v>531</v>
      </c>
      <c r="D244" s="52">
        <v>319</v>
      </c>
      <c r="E244" s="52">
        <v>11077</v>
      </c>
      <c r="F244" s="52">
        <v>2446</v>
      </c>
      <c r="G244" s="52">
        <v>409</v>
      </c>
      <c r="H244" s="52">
        <v>2142</v>
      </c>
      <c r="I244" s="52">
        <v>262</v>
      </c>
      <c r="J244" s="52">
        <v>68</v>
      </c>
      <c r="K244" s="151">
        <f t="shared" si="62"/>
        <v>20142</v>
      </c>
    </row>
    <row r="245" spans="1:11" s="159" customFormat="1" ht="15.75" thickBot="1" x14ac:dyDescent="0.3">
      <c r="A245" s="265" t="s">
        <v>45</v>
      </c>
      <c r="B245" s="154">
        <f>B241-(B242+B244+B243)</f>
        <v>292</v>
      </c>
      <c r="C245" s="53">
        <f t="shared" ref="C245:D245" si="63">C241-(C242+C244+C243)</f>
        <v>55</v>
      </c>
      <c r="D245" s="53">
        <f t="shared" si="63"/>
        <v>0</v>
      </c>
      <c r="E245" s="53">
        <v>2237</v>
      </c>
      <c r="F245" s="53">
        <f t="shared" ref="F245:J245" si="64">F241-(F242+F244+F243)</f>
        <v>0</v>
      </c>
      <c r="G245" s="53">
        <f t="shared" si="64"/>
        <v>0</v>
      </c>
      <c r="H245" s="53">
        <f t="shared" si="64"/>
        <v>497</v>
      </c>
      <c r="I245" s="53">
        <f t="shared" si="64"/>
        <v>0</v>
      </c>
      <c r="J245" s="53">
        <f t="shared" si="64"/>
        <v>40</v>
      </c>
      <c r="K245" s="151">
        <f t="shared" si="62"/>
        <v>3121</v>
      </c>
    </row>
    <row r="246" spans="1:11" s="159" customFormat="1" ht="15.75" thickBot="1" x14ac:dyDescent="0.3">
      <c r="A246" s="266" t="s">
        <v>46</v>
      </c>
      <c r="B246" s="154"/>
      <c r="C246" s="154"/>
      <c r="D246" s="154"/>
      <c r="E246" s="154">
        <v>15176</v>
      </c>
      <c r="F246" s="154"/>
      <c r="G246" s="154"/>
      <c r="H246" s="154">
        <v>3771</v>
      </c>
      <c r="I246" s="154"/>
      <c r="J246" s="154"/>
      <c r="K246" s="151">
        <f t="shared" si="62"/>
        <v>18947</v>
      </c>
    </row>
    <row r="247" spans="1:11" s="159" customFormat="1" ht="15.75" thickBot="1" x14ac:dyDescent="0.3">
      <c r="A247" s="267" t="s">
        <v>42</v>
      </c>
      <c r="B247" s="152">
        <v>2833</v>
      </c>
      <c r="C247" s="52">
        <v>55</v>
      </c>
      <c r="D247" s="52">
        <v>337</v>
      </c>
      <c r="E247" s="52">
        <v>65016</v>
      </c>
      <c r="F247" s="52">
        <v>2498</v>
      </c>
      <c r="G247" s="52">
        <v>164</v>
      </c>
      <c r="H247" s="52">
        <v>9663</v>
      </c>
      <c r="I247" s="52">
        <v>350</v>
      </c>
      <c r="J247" s="52">
        <v>280</v>
      </c>
      <c r="K247" s="151">
        <f t="shared" si="62"/>
        <v>81196</v>
      </c>
    </row>
    <row r="248" spans="1:11" s="159" customFormat="1" ht="15.75" thickBot="1" x14ac:dyDescent="0.3">
      <c r="A248" s="267" t="s">
        <v>35</v>
      </c>
      <c r="B248" s="152">
        <v>37</v>
      </c>
      <c r="C248" s="52">
        <v>0</v>
      </c>
      <c r="D248" s="52">
        <v>2</v>
      </c>
      <c r="E248" s="52">
        <v>38</v>
      </c>
      <c r="F248" s="52">
        <v>2</v>
      </c>
      <c r="G248" s="52">
        <v>13</v>
      </c>
      <c r="H248" s="52">
        <v>13</v>
      </c>
      <c r="I248" s="52">
        <v>1</v>
      </c>
      <c r="J248" s="52">
        <v>0</v>
      </c>
      <c r="K248" s="151">
        <f t="shared" si="62"/>
        <v>106</v>
      </c>
    </row>
    <row r="249" spans="1:11" s="159" customFormat="1" ht="18.75" thickBot="1" x14ac:dyDescent="0.3">
      <c r="A249" s="255">
        <v>44022</v>
      </c>
      <c r="B249" s="129"/>
      <c r="C249" s="130"/>
      <c r="D249" s="130"/>
      <c r="E249" s="130"/>
      <c r="F249" s="130"/>
      <c r="G249" s="130"/>
      <c r="H249" s="130"/>
      <c r="I249" s="130"/>
      <c r="J249" s="130"/>
      <c r="K249" s="212"/>
    </row>
    <row r="250" spans="1:11" s="159" customFormat="1" ht="15.75" thickBot="1" x14ac:dyDescent="0.3">
      <c r="A250" s="256" t="s">
        <v>24</v>
      </c>
      <c r="B250" s="150">
        <v>2848</v>
      </c>
      <c r="C250" s="51">
        <v>402</v>
      </c>
      <c r="D250" s="51">
        <v>305</v>
      </c>
      <c r="E250" s="51">
        <v>11049</v>
      </c>
      <c r="F250" s="51">
        <v>2404</v>
      </c>
      <c r="G250" s="51">
        <v>287</v>
      </c>
      <c r="H250" s="51">
        <v>3774</v>
      </c>
      <c r="I250" s="51">
        <v>265</v>
      </c>
      <c r="J250" s="51">
        <v>117</v>
      </c>
      <c r="K250" s="151">
        <f>SUM(B250:J250)</f>
        <v>21451</v>
      </c>
    </row>
    <row r="251" spans="1:11" s="159" customFormat="1" ht="15.75" thickBot="1" x14ac:dyDescent="0.3">
      <c r="A251" s="257" t="s">
        <v>27</v>
      </c>
      <c r="B251" s="152">
        <v>4</v>
      </c>
      <c r="C251" s="52">
        <v>0</v>
      </c>
      <c r="D251" s="52">
        <v>6</v>
      </c>
      <c r="E251" s="52">
        <v>46</v>
      </c>
      <c r="F251" s="52">
        <v>0</v>
      </c>
      <c r="G251" s="52">
        <v>0</v>
      </c>
      <c r="H251" s="52">
        <v>24</v>
      </c>
      <c r="I251" s="52">
        <v>0</v>
      </c>
      <c r="J251" s="52">
        <v>0</v>
      </c>
      <c r="K251" s="151">
        <f t="shared" ref="K251:K257" si="65">SUM(B251:J251)</f>
        <v>80</v>
      </c>
    </row>
    <row r="252" spans="1:11" s="159" customFormat="1" ht="15.75" thickBot="1" x14ac:dyDescent="0.3">
      <c r="A252" s="258" t="s">
        <v>25</v>
      </c>
      <c r="B252" s="152">
        <v>11</v>
      </c>
      <c r="C252" s="52">
        <v>6</v>
      </c>
      <c r="D252" s="52">
        <v>4</v>
      </c>
      <c r="E252" s="52">
        <v>105</v>
      </c>
      <c r="F252" s="52">
        <v>36</v>
      </c>
      <c r="G252" s="52">
        <v>1</v>
      </c>
      <c r="H252" s="52">
        <v>256</v>
      </c>
      <c r="I252" s="52">
        <v>3</v>
      </c>
      <c r="J252" s="52">
        <v>9</v>
      </c>
      <c r="K252" s="151">
        <f t="shared" si="65"/>
        <v>431</v>
      </c>
    </row>
    <row r="253" spans="1:11" s="159" customFormat="1" ht="15.75" thickBot="1" x14ac:dyDescent="0.3">
      <c r="A253" s="258" t="s">
        <v>38</v>
      </c>
      <c r="B253" s="152">
        <v>2691</v>
      </c>
      <c r="C253" s="52">
        <v>396</v>
      </c>
      <c r="D253" s="52">
        <v>295</v>
      </c>
      <c r="E253" s="52">
        <v>8939</v>
      </c>
      <c r="F253" s="52">
        <v>2368</v>
      </c>
      <c r="G253" s="52">
        <v>286</v>
      </c>
      <c r="H253" s="52">
        <v>1793</v>
      </c>
      <c r="I253" s="52">
        <v>262</v>
      </c>
      <c r="J253" s="52">
        <v>68</v>
      </c>
      <c r="K253" s="151">
        <f t="shared" si="65"/>
        <v>17098</v>
      </c>
    </row>
    <row r="254" spans="1:11" s="159" customFormat="1" ht="15.75" thickBot="1" x14ac:dyDescent="0.3">
      <c r="A254" s="265" t="s">
        <v>45</v>
      </c>
      <c r="B254" s="154">
        <f>B250-(B251+B253+B252)</f>
        <v>142</v>
      </c>
      <c r="C254" s="53">
        <f t="shared" ref="C254:D254" si="66">C250-(C251+C253+C252)</f>
        <v>0</v>
      </c>
      <c r="D254" s="53">
        <f t="shared" si="66"/>
        <v>0</v>
      </c>
      <c r="E254" s="53">
        <v>1959</v>
      </c>
      <c r="F254" s="53">
        <f t="shared" ref="F254:I254" si="67">F250-(F251+F253+F252)</f>
        <v>0</v>
      </c>
      <c r="G254" s="53">
        <f t="shared" si="67"/>
        <v>0</v>
      </c>
      <c r="H254" s="53">
        <f t="shared" si="67"/>
        <v>1701</v>
      </c>
      <c r="I254" s="53">
        <f t="shared" si="67"/>
        <v>0</v>
      </c>
      <c r="J254" s="53">
        <v>40</v>
      </c>
      <c r="K254" s="151">
        <f t="shared" si="65"/>
        <v>3842</v>
      </c>
    </row>
    <row r="255" spans="1:11" s="159" customFormat="1" ht="15.75" thickBot="1" x14ac:dyDescent="0.3">
      <c r="A255" s="266" t="s">
        <v>46</v>
      </c>
      <c r="B255" s="154"/>
      <c r="C255" s="154"/>
      <c r="D255" s="154"/>
      <c r="E255" s="154">
        <v>24047</v>
      </c>
      <c r="F255" s="154"/>
      <c r="G255" s="154"/>
      <c r="H255" s="154">
        <v>3771</v>
      </c>
      <c r="I255" s="154"/>
      <c r="J255" s="154"/>
      <c r="K255" s="151">
        <f t="shared" si="65"/>
        <v>27818</v>
      </c>
    </row>
    <row r="256" spans="1:11" s="159" customFormat="1" ht="15.75" thickBot="1" x14ac:dyDescent="0.3">
      <c r="A256" s="267" t="s">
        <v>42</v>
      </c>
      <c r="B256" s="152">
        <v>3207</v>
      </c>
      <c r="C256" s="52">
        <v>214</v>
      </c>
      <c r="D256" s="52">
        <v>319</v>
      </c>
      <c r="E256" s="52">
        <v>62693</v>
      </c>
      <c r="F256" s="52">
        <v>2599</v>
      </c>
      <c r="G256" s="52">
        <v>265</v>
      </c>
      <c r="H256" s="52">
        <v>8950</v>
      </c>
      <c r="I256" s="52">
        <v>350</v>
      </c>
      <c r="J256" s="52">
        <v>280</v>
      </c>
      <c r="K256" s="151">
        <f t="shared" si="65"/>
        <v>78877</v>
      </c>
    </row>
    <row r="257" spans="1:11" s="159" customFormat="1" ht="15.75" thickBot="1" x14ac:dyDescent="0.3">
      <c r="A257" s="267" t="s">
        <v>35</v>
      </c>
      <c r="B257" s="152">
        <v>51</v>
      </c>
      <c r="C257" s="52">
        <v>0</v>
      </c>
      <c r="D257" s="52">
        <v>4</v>
      </c>
      <c r="E257" s="52">
        <v>33</v>
      </c>
      <c r="F257" s="52">
        <v>1</v>
      </c>
      <c r="G257" s="52">
        <v>11</v>
      </c>
      <c r="H257" s="52">
        <v>5</v>
      </c>
      <c r="I257" s="52">
        <v>1</v>
      </c>
      <c r="J257" s="52">
        <v>0</v>
      </c>
      <c r="K257" s="151">
        <f t="shared" si="65"/>
        <v>106</v>
      </c>
    </row>
    <row r="258" spans="1:11" s="159" customFormat="1" ht="18.75" thickBot="1" x14ac:dyDescent="0.3">
      <c r="A258" s="255">
        <v>44029</v>
      </c>
      <c r="B258" s="129"/>
      <c r="C258" s="130"/>
      <c r="D258" s="130"/>
      <c r="E258" s="130"/>
      <c r="F258" s="130"/>
      <c r="G258" s="130"/>
      <c r="H258" s="130"/>
      <c r="I258" s="130"/>
      <c r="J258" s="130"/>
      <c r="K258" s="212"/>
    </row>
    <row r="259" spans="1:11" s="159" customFormat="1" ht="15.75" thickBot="1" x14ac:dyDescent="0.3">
      <c r="A259" s="268" t="s">
        <v>24</v>
      </c>
      <c r="B259" s="160"/>
      <c r="C259" s="161"/>
      <c r="D259" s="161"/>
      <c r="E259" s="161"/>
      <c r="F259" s="161"/>
      <c r="G259" s="161"/>
      <c r="H259" s="161"/>
      <c r="I259" s="161"/>
      <c r="J259" s="161"/>
      <c r="K259" s="162"/>
    </row>
    <row r="260" spans="1:11" s="159" customFormat="1" ht="15.75" thickBot="1" x14ac:dyDescent="0.3">
      <c r="A260" s="258" t="s">
        <v>38</v>
      </c>
      <c r="B260" s="152">
        <v>2330</v>
      </c>
      <c r="C260" s="52">
        <v>395</v>
      </c>
      <c r="D260" s="52">
        <v>222</v>
      </c>
      <c r="E260" s="52">
        <v>6779</v>
      </c>
      <c r="F260" s="52">
        <v>2674</v>
      </c>
      <c r="G260" s="52">
        <v>188</v>
      </c>
      <c r="H260" s="52">
        <v>1184</v>
      </c>
      <c r="I260" s="52">
        <v>262</v>
      </c>
      <c r="J260" s="52">
        <v>13</v>
      </c>
      <c r="K260" s="151">
        <f>SUM(B260:J260)</f>
        <v>14047</v>
      </c>
    </row>
    <row r="261" spans="1:11" s="159" customFormat="1" x14ac:dyDescent="0.25">
      <c r="A261" s="269" t="s">
        <v>27</v>
      </c>
      <c r="B261" s="422">
        <v>46</v>
      </c>
      <c r="C261" s="425">
        <v>6</v>
      </c>
      <c r="D261" s="425">
        <v>10</v>
      </c>
      <c r="E261" s="425">
        <v>1663</v>
      </c>
      <c r="F261" s="425">
        <v>17</v>
      </c>
      <c r="G261" s="425">
        <v>2</v>
      </c>
      <c r="H261" s="425">
        <v>12</v>
      </c>
      <c r="I261" s="425">
        <v>3</v>
      </c>
      <c r="J261" s="425">
        <v>1</v>
      </c>
      <c r="K261" s="428">
        <f>SUM(B261:J263)</f>
        <v>1760</v>
      </c>
    </row>
    <row r="262" spans="1:11" s="159" customFormat="1" x14ac:dyDescent="0.25">
      <c r="A262" s="269" t="s">
        <v>25</v>
      </c>
      <c r="B262" s="423"/>
      <c r="C262" s="426"/>
      <c r="D262" s="426"/>
      <c r="E262" s="431"/>
      <c r="F262" s="426"/>
      <c r="G262" s="426"/>
      <c r="H262" s="426"/>
      <c r="I262" s="426"/>
      <c r="J262" s="426"/>
      <c r="K262" s="429"/>
    </row>
    <row r="263" spans="1:11" s="159" customFormat="1" ht="15.75" thickBot="1" x14ac:dyDescent="0.3">
      <c r="A263" s="265" t="s">
        <v>45</v>
      </c>
      <c r="B263" s="424"/>
      <c r="C263" s="427"/>
      <c r="D263" s="427"/>
      <c r="E263" s="432"/>
      <c r="F263" s="427"/>
      <c r="G263" s="427"/>
      <c r="H263" s="427"/>
      <c r="I263" s="427"/>
      <c r="J263" s="427"/>
      <c r="K263" s="430"/>
    </row>
    <row r="264" spans="1:11" s="159" customFormat="1" ht="15.75" thickBot="1" x14ac:dyDescent="0.3">
      <c r="A264" s="270" t="s">
        <v>46</v>
      </c>
      <c r="B264" s="163"/>
      <c r="C264" s="163"/>
      <c r="D264" s="163"/>
      <c r="E264" s="163"/>
      <c r="F264" s="163"/>
      <c r="G264" s="163"/>
      <c r="H264" s="163"/>
      <c r="I264" s="163"/>
      <c r="J264" s="163"/>
      <c r="K264" s="164"/>
    </row>
    <row r="265" spans="1:11" s="159" customFormat="1" ht="15.75" thickBot="1" x14ac:dyDescent="0.3">
      <c r="A265" s="271" t="s">
        <v>42</v>
      </c>
      <c r="B265" s="165"/>
      <c r="C265" s="166"/>
      <c r="D265" s="166"/>
      <c r="E265" s="166"/>
      <c r="F265" s="166"/>
      <c r="G265" s="166"/>
      <c r="H265" s="166"/>
      <c r="I265" s="166"/>
      <c r="J265" s="166"/>
      <c r="K265" s="164"/>
    </row>
    <row r="266" spans="1:11" s="159" customFormat="1" ht="15.75" thickBot="1" x14ac:dyDescent="0.3">
      <c r="A266" s="267" t="s">
        <v>35</v>
      </c>
      <c r="B266" s="152">
        <v>19</v>
      </c>
      <c r="C266" s="52">
        <v>1</v>
      </c>
      <c r="D266" s="52">
        <v>1</v>
      </c>
      <c r="E266" s="52">
        <v>50</v>
      </c>
      <c r="F266" s="52">
        <v>0</v>
      </c>
      <c r="G266" s="52">
        <v>0</v>
      </c>
      <c r="H266" s="52">
        <v>4</v>
      </c>
      <c r="I266" s="52">
        <v>1</v>
      </c>
      <c r="J266" s="52">
        <v>0</v>
      </c>
      <c r="K266" s="151">
        <f>SUM(B266:J266)</f>
        <v>76</v>
      </c>
    </row>
    <row r="267" spans="1:11" s="159" customFormat="1" ht="18.75" thickBot="1" x14ac:dyDescent="0.3">
      <c r="A267" s="272">
        <v>44036</v>
      </c>
      <c r="B267" s="170"/>
      <c r="C267" s="273"/>
      <c r="D267" s="274"/>
      <c r="E267" s="171"/>
      <c r="F267" s="171"/>
      <c r="G267" s="275"/>
      <c r="H267" s="171"/>
      <c r="I267" s="171"/>
      <c r="J267" s="171"/>
      <c r="K267" s="276"/>
    </row>
    <row r="268" spans="1:11" s="159" customFormat="1" x14ac:dyDescent="0.25">
      <c r="A268" s="277" t="s">
        <v>54</v>
      </c>
      <c r="B268" s="71">
        <v>2156</v>
      </c>
      <c r="C268" s="278">
        <v>179</v>
      </c>
      <c r="D268" s="196">
        <v>209</v>
      </c>
      <c r="E268" s="197">
        <v>5868</v>
      </c>
      <c r="F268" s="240">
        <v>1320</v>
      </c>
      <c r="G268" s="279">
        <v>49</v>
      </c>
      <c r="H268" s="280">
        <v>1192</v>
      </c>
      <c r="I268" s="197">
        <v>52</v>
      </c>
      <c r="J268" s="240">
        <v>21</v>
      </c>
      <c r="K268" s="281">
        <f>SUM(B268:J268)</f>
        <v>11046</v>
      </c>
    </row>
    <row r="269" spans="1:11" s="159" customFormat="1" ht="45" x14ac:dyDescent="0.25">
      <c r="A269" s="260" t="s">
        <v>55</v>
      </c>
      <c r="B269" s="85">
        <v>37</v>
      </c>
      <c r="C269" s="282">
        <v>3</v>
      </c>
      <c r="D269" s="190">
        <v>3</v>
      </c>
      <c r="E269" s="193">
        <v>1293</v>
      </c>
      <c r="F269" s="87">
        <v>15</v>
      </c>
      <c r="G269" s="185">
        <v>2</v>
      </c>
      <c r="H269" s="283">
        <v>16</v>
      </c>
      <c r="I269" s="193">
        <v>3</v>
      </c>
      <c r="J269" s="87">
        <v>1</v>
      </c>
      <c r="K269" s="281">
        <f t="shared" ref="K269:K270" si="68">SUM(B269:J269)</f>
        <v>1373</v>
      </c>
    </row>
    <row r="270" spans="1:11" s="159" customFormat="1" ht="15.75" thickBot="1" x14ac:dyDescent="0.3">
      <c r="A270" s="260" t="s">
        <v>56</v>
      </c>
      <c r="B270" s="85">
        <v>15</v>
      </c>
      <c r="C270" s="282">
        <v>0</v>
      </c>
      <c r="D270" s="190">
        <v>2</v>
      </c>
      <c r="E270" s="184">
        <v>42</v>
      </c>
      <c r="F270" s="87">
        <v>1</v>
      </c>
      <c r="G270" s="185">
        <v>0</v>
      </c>
      <c r="H270" s="283">
        <v>1</v>
      </c>
      <c r="I270" s="193">
        <v>0</v>
      </c>
      <c r="J270" s="87">
        <v>0</v>
      </c>
      <c r="K270" s="281">
        <f t="shared" si="68"/>
        <v>61</v>
      </c>
    </row>
    <row r="271" spans="1:11" s="159" customFormat="1" ht="18.75" thickBot="1" x14ac:dyDescent="0.3">
      <c r="A271" s="272">
        <v>44043</v>
      </c>
      <c r="B271" s="170"/>
      <c r="C271" s="273"/>
      <c r="D271" s="274"/>
      <c r="E271" s="171"/>
      <c r="F271" s="171"/>
      <c r="G271" s="275"/>
      <c r="H271" s="171"/>
      <c r="I271" s="171"/>
      <c r="J271" s="171"/>
      <c r="K271" s="276"/>
    </row>
    <row r="272" spans="1:11" s="159" customFormat="1" x14ac:dyDescent="0.25">
      <c r="A272" s="277" t="s">
        <v>54</v>
      </c>
      <c r="B272" s="71">
        <v>1655</v>
      </c>
      <c r="C272" s="278">
        <v>164</v>
      </c>
      <c r="D272" s="196">
        <v>164</v>
      </c>
      <c r="E272" s="197">
        <v>5843</v>
      </c>
      <c r="F272" s="240">
        <v>911</v>
      </c>
      <c r="G272" s="279">
        <v>63</v>
      </c>
      <c r="H272" s="280">
        <v>1198</v>
      </c>
      <c r="I272" s="197">
        <v>97</v>
      </c>
      <c r="J272" s="240">
        <v>13</v>
      </c>
      <c r="K272" s="281">
        <f>SUM(B272:J272)</f>
        <v>10108</v>
      </c>
    </row>
    <row r="273" spans="1:11" s="159" customFormat="1" ht="45" x14ac:dyDescent="0.25">
      <c r="A273" s="260" t="s">
        <v>55</v>
      </c>
      <c r="B273" s="85">
        <v>30</v>
      </c>
      <c r="C273" s="282">
        <v>3</v>
      </c>
      <c r="D273" s="190">
        <v>1</v>
      </c>
      <c r="E273" s="193">
        <v>1083</v>
      </c>
      <c r="F273" s="87">
        <v>17</v>
      </c>
      <c r="G273" s="185">
        <v>2</v>
      </c>
      <c r="H273" s="283">
        <v>37</v>
      </c>
      <c r="I273" s="193">
        <v>3</v>
      </c>
      <c r="J273" s="87">
        <v>1</v>
      </c>
      <c r="K273" s="281">
        <f t="shared" ref="K273:K274" si="69">SUM(B273:J273)</f>
        <v>1177</v>
      </c>
    </row>
    <row r="274" spans="1:11" s="159" customFormat="1" ht="15.75" thickBot="1" x14ac:dyDescent="0.3">
      <c r="A274" s="260" t="s">
        <v>56</v>
      </c>
      <c r="B274" s="85">
        <v>16</v>
      </c>
      <c r="C274" s="282">
        <v>0</v>
      </c>
      <c r="D274" s="190">
        <v>1</v>
      </c>
      <c r="E274" s="184">
        <v>38</v>
      </c>
      <c r="F274" s="87">
        <v>4</v>
      </c>
      <c r="G274" s="185">
        <v>0</v>
      </c>
      <c r="H274" s="283">
        <v>4</v>
      </c>
      <c r="I274" s="193">
        <v>0</v>
      </c>
      <c r="J274" s="87">
        <v>0</v>
      </c>
      <c r="K274" s="281">
        <f t="shared" si="69"/>
        <v>63</v>
      </c>
    </row>
    <row r="275" spans="1:11" s="174" customFormat="1" ht="18.75" thickBot="1" x14ac:dyDescent="0.3">
      <c r="A275" s="272">
        <v>44050</v>
      </c>
      <c r="B275" s="170"/>
      <c r="C275" s="273"/>
      <c r="D275" s="274"/>
      <c r="E275" s="171"/>
      <c r="F275" s="171"/>
      <c r="G275" s="275"/>
      <c r="H275" s="171"/>
      <c r="I275" s="171"/>
      <c r="J275" s="171"/>
      <c r="K275" s="276"/>
    </row>
    <row r="276" spans="1:11" s="174" customFormat="1" x14ac:dyDescent="0.25">
      <c r="A276" s="277" t="s">
        <v>54</v>
      </c>
      <c r="B276" s="175">
        <v>1011</v>
      </c>
      <c r="C276" s="176">
        <v>118</v>
      </c>
      <c r="D276" s="177">
        <v>153</v>
      </c>
      <c r="E276" s="178">
        <v>5843</v>
      </c>
      <c r="F276" s="179">
        <v>800</v>
      </c>
      <c r="G276" s="180">
        <v>53</v>
      </c>
      <c r="H276" s="181">
        <v>908</v>
      </c>
      <c r="I276" s="178">
        <v>89</v>
      </c>
      <c r="J276" s="188">
        <v>11</v>
      </c>
      <c r="K276" s="284">
        <f>SUM(B276:J276)</f>
        <v>8986</v>
      </c>
    </row>
    <row r="277" spans="1:11" s="174" customFormat="1" ht="45" x14ac:dyDescent="0.25">
      <c r="A277" s="260" t="s">
        <v>55</v>
      </c>
      <c r="B277" s="86">
        <v>29</v>
      </c>
      <c r="C277" s="182">
        <v>0</v>
      </c>
      <c r="D277" s="183">
        <v>4</v>
      </c>
      <c r="E277" s="184">
        <v>1083</v>
      </c>
      <c r="F277" s="87">
        <v>18</v>
      </c>
      <c r="G277" s="185">
        <v>2</v>
      </c>
      <c r="H277" s="186">
        <v>68</v>
      </c>
      <c r="I277" s="184">
        <v>3</v>
      </c>
      <c r="J277" s="285">
        <v>1</v>
      </c>
      <c r="K277" s="62">
        <f>SUM(B277:J277)</f>
        <v>1208</v>
      </c>
    </row>
    <row r="278" spans="1:11" s="174" customFormat="1" ht="15.75" thickBot="1" x14ac:dyDescent="0.3">
      <c r="A278" s="260" t="s">
        <v>56</v>
      </c>
      <c r="B278" s="86">
        <v>3</v>
      </c>
      <c r="C278" s="182">
        <v>0</v>
      </c>
      <c r="D278" s="183">
        <v>1</v>
      </c>
      <c r="E278" s="184">
        <v>38</v>
      </c>
      <c r="F278" s="87">
        <v>4</v>
      </c>
      <c r="G278" s="185">
        <v>0</v>
      </c>
      <c r="H278" s="186">
        <v>10</v>
      </c>
      <c r="I278" s="184">
        <v>0</v>
      </c>
      <c r="J278" s="285">
        <v>1</v>
      </c>
      <c r="K278" s="286">
        <f>SUM(B278:J278)</f>
        <v>57</v>
      </c>
    </row>
    <row r="279" spans="1:11" s="159" customFormat="1" ht="18.75" thickBot="1" x14ac:dyDescent="0.3">
      <c r="A279" s="272">
        <v>44057</v>
      </c>
      <c r="B279" s="170"/>
      <c r="C279" s="273"/>
      <c r="D279" s="274"/>
      <c r="E279" s="171"/>
      <c r="F279" s="171"/>
      <c r="G279" s="275"/>
      <c r="H279" s="171"/>
      <c r="I279" s="171"/>
      <c r="J279" s="171"/>
      <c r="K279" s="276"/>
    </row>
    <row r="280" spans="1:11" x14ac:dyDescent="0.25">
      <c r="A280" s="277" t="s">
        <v>54</v>
      </c>
      <c r="B280" s="187">
        <v>822</v>
      </c>
      <c r="C280" s="176">
        <v>114</v>
      </c>
      <c r="D280" s="177">
        <v>123</v>
      </c>
      <c r="E280" s="178">
        <v>3859</v>
      </c>
      <c r="F280" s="179">
        <v>800</v>
      </c>
      <c r="G280" s="180">
        <v>50</v>
      </c>
      <c r="H280" s="181">
        <v>728</v>
      </c>
      <c r="I280" s="178">
        <v>85</v>
      </c>
      <c r="J280" s="188">
        <v>4</v>
      </c>
      <c r="K280" s="281">
        <f>SUM(B280:J280)</f>
        <v>6585</v>
      </c>
    </row>
    <row r="281" spans="1:11" ht="45" x14ac:dyDescent="0.25">
      <c r="A281" s="260" t="s">
        <v>55</v>
      </c>
      <c r="B281" s="85">
        <v>3</v>
      </c>
      <c r="C281" s="189">
        <v>0</v>
      </c>
      <c r="D281" s="190">
        <v>1</v>
      </c>
      <c r="E281" s="184">
        <v>877</v>
      </c>
      <c r="F281" s="63">
        <v>18</v>
      </c>
      <c r="G281" s="191">
        <v>2</v>
      </c>
      <c r="H281" s="192">
        <v>81</v>
      </c>
      <c r="I281" s="193">
        <v>0</v>
      </c>
      <c r="J281" s="194">
        <v>2</v>
      </c>
      <c r="K281" s="281">
        <f>SUM(B281:J281)</f>
        <v>984</v>
      </c>
    </row>
    <row r="282" spans="1:11" ht="15.75" thickBot="1" x14ac:dyDescent="0.3">
      <c r="A282" s="260" t="s">
        <v>56</v>
      </c>
      <c r="B282" s="71">
        <v>1</v>
      </c>
      <c r="C282" s="195">
        <v>1</v>
      </c>
      <c r="D282" s="196">
        <v>0</v>
      </c>
      <c r="E282" s="197">
        <v>55</v>
      </c>
      <c r="F282" s="72">
        <v>4</v>
      </c>
      <c r="G282" s="198">
        <v>0</v>
      </c>
      <c r="H282" s="199">
        <v>12</v>
      </c>
      <c r="I282" s="197">
        <v>0</v>
      </c>
      <c r="J282" s="200">
        <v>2</v>
      </c>
      <c r="K282" s="281">
        <f>SUM(B282:J282)</f>
        <v>75</v>
      </c>
    </row>
    <row r="283" spans="1:11" ht="18.75" thickBot="1" x14ac:dyDescent="0.3">
      <c r="A283" s="272">
        <v>44064</v>
      </c>
      <c r="B283" s="170"/>
      <c r="C283" s="273"/>
      <c r="D283" s="274"/>
      <c r="E283" s="171"/>
      <c r="F283" s="171"/>
      <c r="G283" s="275"/>
      <c r="H283" s="171"/>
      <c r="I283" s="171"/>
      <c r="J283" s="171"/>
      <c r="K283" s="287"/>
    </row>
    <row r="284" spans="1:11" x14ac:dyDescent="0.25">
      <c r="A284" s="277" t="s">
        <v>54</v>
      </c>
      <c r="B284" s="187">
        <v>613</v>
      </c>
      <c r="C284" s="176">
        <v>128</v>
      </c>
      <c r="D284" s="177">
        <v>100</v>
      </c>
      <c r="E284" s="178">
        <v>4103</v>
      </c>
      <c r="F284" s="179">
        <v>720</v>
      </c>
      <c r="G284" s="180">
        <v>43</v>
      </c>
      <c r="H284" s="181">
        <v>806</v>
      </c>
      <c r="I284" s="178">
        <v>84</v>
      </c>
      <c r="J284" s="188">
        <v>18</v>
      </c>
      <c r="K284" s="281">
        <f>SUM(B284:J284)</f>
        <v>6615</v>
      </c>
    </row>
    <row r="285" spans="1:11" ht="45" x14ac:dyDescent="0.25">
      <c r="A285" s="260" t="s">
        <v>55</v>
      </c>
      <c r="B285" s="85">
        <v>15</v>
      </c>
      <c r="C285" s="189">
        <v>0</v>
      </c>
      <c r="D285" s="190">
        <v>1</v>
      </c>
      <c r="E285" s="184">
        <v>984</v>
      </c>
      <c r="F285" s="63">
        <v>15</v>
      </c>
      <c r="G285" s="191">
        <v>2</v>
      </c>
      <c r="H285" s="192">
        <v>57</v>
      </c>
      <c r="I285" s="193">
        <v>3</v>
      </c>
      <c r="J285" s="194">
        <v>21</v>
      </c>
      <c r="K285" s="281">
        <f>SUM(B285:J285)</f>
        <v>1098</v>
      </c>
    </row>
    <row r="286" spans="1:11" ht="15.75" thickBot="1" x14ac:dyDescent="0.3">
      <c r="A286" s="260" t="s">
        <v>56</v>
      </c>
      <c r="B286" s="71">
        <v>8</v>
      </c>
      <c r="C286" s="195">
        <v>1</v>
      </c>
      <c r="D286" s="196">
        <v>2</v>
      </c>
      <c r="E286" s="197">
        <v>84</v>
      </c>
      <c r="F286" s="72">
        <v>5</v>
      </c>
      <c r="G286" s="198">
        <v>0</v>
      </c>
      <c r="H286" s="199">
        <v>21</v>
      </c>
      <c r="I286" s="197">
        <v>0</v>
      </c>
      <c r="J286" s="200">
        <v>3</v>
      </c>
      <c r="K286" s="281">
        <f>SUM(B286:J286)</f>
        <v>124</v>
      </c>
    </row>
    <row r="287" spans="1:11" ht="18.75" thickBot="1" x14ac:dyDescent="0.3">
      <c r="A287" s="272">
        <v>44071</v>
      </c>
      <c r="B287" s="170"/>
      <c r="C287" s="273"/>
      <c r="D287" s="274"/>
      <c r="E287" s="171"/>
      <c r="F287" s="171"/>
      <c r="G287" s="275"/>
      <c r="H287" s="171"/>
      <c r="I287" s="171"/>
      <c r="J287" s="171"/>
      <c r="K287" s="287"/>
    </row>
    <row r="288" spans="1:11" x14ac:dyDescent="0.25">
      <c r="A288" s="277" t="s">
        <v>54</v>
      </c>
      <c r="B288" s="179">
        <v>803</v>
      </c>
      <c r="C288" s="176">
        <v>134</v>
      </c>
      <c r="D288" s="177">
        <v>96</v>
      </c>
      <c r="E288" s="178">
        <v>4339</v>
      </c>
      <c r="F288" s="179">
        <v>401</v>
      </c>
      <c r="G288" s="180">
        <v>43</v>
      </c>
      <c r="H288" s="181">
        <v>760</v>
      </c>
      <c r="I288" s="178">
        <v>84</v>
      </c>
      <c r="J288" s="188">
        <v>20</v>
      </c>
      <c r="K288" s="281">
        <f>SUM(B288:J288)</f>
        <v>6680</v>
      </c>
    </row>
    <row r="289" spans="1:11" ht="45" x14ac:dyDescent="0.25">
      <c r="A289" s="260" t="s">
        <v>55</v>
      </c>
      <c r="B289" s="87">
        <v>11</v>
      </c>
      <c r="C289" s="189">
        <v>0</v>
      </c>
      <c r="D289" s="190">
        <v>1</v>
      </c>
      <c r="E289" s="184">
        <v>941</v>
      </c>
      <c r="F289" s="63">
        <v>6</v>
      </c>
      <c r="G289" s="191">
        <v>2</v>
      </c>
      <c r="H289" s="192">
        <v>77</v>
      </c>
      <c r="I289" s="193">
        <v>3</v>
      </c>
      <c r="J289" s="194">
        <v>4</v>
      </c>
      <c r="K289" s="281">
        <f t="shared" ref="K289:K290" si="70">SUM(B289:J289)</f>
        <v>1045</v>
      </c>
    </row>
    <row r="290" spans="1:11" ht="15.75" thickBot="1" x14ac:dyDescent="0.3">
      <c r="A290" s="260" t="s">
        <v>56</v>
      </c>
      <c r="B290" s="240">
        <v>15</v>
      </c>
      <c r="C290" s="195">
        <v>0</v>
      </c>
      <c r="D290" s="196">
        <v>4</v>
      </c>
      <c r="E290" s="197">
        <v>90</v>
      </c>
      <c r="F290" s="72">
        <v>5</v>
      </c>
      <c r="G290" s="198"/>
      <c r="H290" s="199">
        <v>22</v>
      </c>
      <c r="I290" s="197">
        <v>0</v>
      </c>
      <c r="J290" s="200">
        <v>1</v>
      </c>
      <c r="K290" s="281">
        <f t="shared" si="70"/>
        <v>137</v>
      </c>
    </row>
    <row r="291" spans="1:11" ht="18.75" thickBot="1" x14ac:dyDescent="0.3">
      <c r="A291" s="272">
        <v>44071</v>
      </c>
      <c r="B291" s="170"/>
      <c r="C291" s="273"/>
      <c r="D291" s="274"/>
      <c r="E291" s="171"/>
      <c r="F291" s="171"/>
      <c r="G291" s="275"/>
      <c r="H291" s="171"/>
      <c r="I291" s="171"/>
      <c r="J291" s="171"/>
      <c r="K291" s="287"/>
    </row>
    <row r="292" spans="1:11" x14ac:dyDescent="0.25">
      <c r="A292" s="277" t="s">
        <v>54</v>
      </c>
      <c r="B292" s="179">
        <v>805</v>
      </c>
      <c r="C292" s="176">
        <v>167</v>
      </c>
      <c r="D292" s="177">
        <v>132</v>
      </c>
      <c r="E292" s="178">
        <v>5206</v>
      </c>
      <c r="F292" s="179">
        <v>400</v>
      </c>
      <c r="G292" s="180">
        <v>39</v>
      </c>
      <c r="H292" s="181">
        <v>665</v>
      </c>
      <c r="I292" s="178">
        <v>95</v>
      </c>
      <c r="J292" s="188">
        <v>25</v>
      </c>
      <c r="K292" s="281">
        <f>SUM(B292:J292)</f>
        <v>7534</v>
      </c>
    </row>
    <row r="293" spans="1:11" ht="45" x14ac:dyDescent="0.25">
      <c r="A293" s="260" t="s">
        <v>55</v>
      </c>
      <c r="B293" s="87">
        <v>14</v>
      </c>
      <c r="C293" s="189">
        <v>0</v>
      </c>
      <c r="D293" s="190">
        <v>2</v>
      </c>
      <c r="E293" s="184">
        <v>833</v>
      </c>
      <c r="F293" s="63">
        <v>5</v>
      </c>
      <c r="G293" s="191">
        <v>0</v>
      </c>
      <c r="H293" s="192">
        <v>150</v>
      </c>
      <c r="I293" s="193">
        <v>1</v>
      </c>
      <c r="J293" s="194">
        <v>0</v>
      </c>
      <c r="K293" s="281">
        <f>SUM(B293:J293)</f>
        <v>1005</v>
      </c>
    </row>
    <row r="294" spans="1:11" ht="15.75" thickBot="1" x14ac:dyDescent="0.3">
      <c r="A294" s="260" t="s">
        <v>56</v>
      </c>
      <c r="B294" s="240">
        <v>13</v>
      </c>
      <c r="C294" s="195">
        <v>0</v>
      </c>
      <c r="D294" s="196">
        <v>2</v>
      </c>
      <c r="E294" s="197">
        <v>140</v>
      </c>
      <c r="F294" s="72">
        <v>12</v>
      </c>
      <c r="G294" s="198">
        <v>0</v>
      </c>
      <c r="H294" s="199">
        <v>22</v>
      </c>
      <c r="I294" s="197">
        <v>1</v>
      </c>
      <c r="J294" s="200">
        <v>1</v>
      </c>
      <c r="K294" s="281">
        <f t="shared" ref="K294" si="71">SUM(B294:J294)</f>
        <v>191</v>
      </c>
    </row>
    <row r="295" spans="1:11" ht="18.75" thickBot="1" x14ac:dyDescent="0.3">
      <c r="A295" s="272">
        <v>44085</v>
      </c>
      <c r="B295" s="170"/>
      <c r="C295" s="273"/>
      <c r="D295" s="274"/>
      <c r="E295" s="171"/>
      <c r="F295" s="171"/>
      <c r="G295" s="275"/>
      <c r="H295" s="171"/>
      <c r="I295" s="171"/>
      <c r="J295" s="171"/>
      <c r="K295" s="287"/>
    </row>
    <row r="296" spans="1:11" x14ac:dyDescent="0.25">
      <c r="A296" s="277" t="s">
        <v>54</v>
      </c>
      <c r="B296" s="179">
        <v>1023</v>
      </c>
      <c r="C296" s="176">
        <v>192</v>
      </c>
      <c r="D296" s="177">
        <v>155</v>
      </c>
      <c r="E296" s="178">
        <v>5996</v>
      </c>
      <c r="F296" s="179">
        <v>439</v>
      </c>
      <c r="G296" s="180">
        <v>59</v>
      </c>
      <c r="H296" s="181">
        <v>791</v>
      </c>
      <c r="I296" s="178">
        <v>95</v>
      </c>
      <c r="J296" s="188">
        <v>19</v>
      </c>
      <c r="K296" s="281">
        <f>SUM(B296:J296)</f>
        <v>8769</v>
      </c>
    </row>
    <row r="297" spans="1:11" ht="45" x14ac:dyDescent="0.25">
      <c r="A297" s="260" t="s">
        <v>55</v>
      </c>
      <c r="B297" s="87">
        <v>23</v>
      </c>
      <c r="C297" s="189">
        <v>0</v>
      </c>
      <c r="D297" s="190">
        <v>1</v>
      </c>
      <c r="E297" s="184">
        <v>1063</v>
      </c>
      <c r="F297" s="63">
        <v>16</v>
      </c>
      <c r="G297" s="191">
        <v>0</v>
      </c>
      <c r="H297" s="192">
        <v>64</v>
      </c>
      <c r="I297" s="193">
        <v>1</v>
      </c>
      <c r="J297" s="194">
        <v>2</v>
      </c>
      <c r="K297" s="281">
        <f>SUM(B297:J297)</f>
        <v>1170</v>
      </c>
    </row>
    <row r="298" spans="1:11" ht="15.75" thickBot="1" x14ac:dyDescent="0.3">
      <c r="A298" s="260" t="s">
        <v>56</v>
      </c>
      <c r="B298" s="240">
        <v>26</v>
      </c>
      <c r="C298" s="195">
        <v>0</v>
      </c>
      <c r="D298" s="196">
        <v>4</v>
      </c>
      <c r="E298" s="197">
        <v>304</v>
      </c>
      <c r="F298" s="72">
        <v>10</v>
      </c>
      <c r="G298" s="198">
        <v>0</v>
      </c>
      <c r="H298" s="199">
        <v>25</v>
      </c>
      <c r="I298" s="197">
        <v>1</v>
      </c>
      <c r="J298" s="200">
        <v>1</v>
      </c>
      <c r="K298" s="281">
        <f t="shared" ref="K298" si="72">SUM(B298:J298)</f>
        <v>371</v>
      </c>
    </row>
    <row r="299" spans="1:11" ht="18.75" thickBot="1" x14ac:dyDescent="0.3">
      <c r="A299" s="272">
        <v>44092</v>
      </c>
      <c r="B299" s="170"/>
      <c r="C299" s="273"/>
      <c r="D299" s="274"/>
      <c r="E299" s="171"/>
      <c r="F299" s="171"/>
      <c r="G299" s="275"/>
      <c r="H299" s="171"/>
      <c r="I299" s="171"/>
      <c r="J299" s="171"/>
      <c r="K299" s="287"/>
    </row>
    <row r="300" spans="1:11" x14ac:dyDescent="0.25">
      <c r="A300" s="277" t="s">
        <v>54</v>
      </c>
      <c r="B300" s="179">
        <v>1059</v>
      </c>
      <c r="C300" s="176">
        <v>192</v>
      </c>
      <c r="D300" s="177">
        <v>120</v>
      </c>
      <c r="E300" s="178">
        <v>6049</v>
      </c>
      <c r="F300" s="179">
        <v>384</v>
      </c>
      <c r="G300" s="180">
        <v>94</v>
      </c>
      <c r="H300" s="181">
        <v>964</v>
      </c>
      <c r="I300" s="178">
        <v>95</v>
      </c>
      <c r="J300" s="188">
        <v>23</v>
      </c>
      <c r="K300" s="281">
        <f>SUM(B300:J300)</f>
        <v>8980</v>
      </c>
    </row>
    <row r="301" spans="1:11" ht="45" x14ac:dyDescent="0.25">
      <c r="A301" s="260" t="s">
        <v>55</v>
      </c>
      <c r="B301" s="87">
        <v>17</v>
      </c>
      <c r="C301" s="189">
        <v>0</v>
      </c>
      <c r="D301" s="190">
        <v>1</v>
      </c>
      <c r="E301" s="184">
        <v>441</v>
      </c>
      <c r="F301" s="63">
        <v>36</v>
      </c>
      <c r="G301" s="191">
        <v>0</v>
      </c>
      <c r="H301" s="192">
        <v>117</v>
      </c>
      <c r="I301" s="193">
        <v>1</v>
      </c>
      <c r="J301" s="194">
        <v>3</v>
      </c>
      <c r="K301" s="281">
        <f>SUM(B301:J301)</f>
        <v>616</v>
      </c>
    </row>
    <row r="302" spans="1:11" ht="15.75" thickBot="1" x14ac:dyDescent="0.3">
      <c r="A302" s="260" t="s">
        <v>56</v>
      </c>
      <c r="B302" s="240">
        <v>25</v>
      </c>
      <c r="C302" s="195">
        <v>0</v>
      </c>
      <c r="D302" s="196">
        <v>1</v>
      </c>
      <c r="E302" s="197">
        <v>306</v>
      </c>
      <c r="F302" s="72">
        <v>19</v>
      </c>
      <c r="G302" s="198">
        <v>1</v>
      </c>
      <c r="H302" s="199">
        <v>39</v>
      </c>
      <c r="I302" s="197">
        <v>1</v>
      </c>
      <c r="J302" s="200">
        <v>0</v>
      </c>
      <c r="K302" s="281">
        <f>SUM(B302:J302)</f>
        <v>392</v>
      </c>
    </row>
    <row r="303" spans="1:11" ht="18.75" thickBot="1" x14ac:dyDescent="0.3">
      <c r="A303" s="272">
        <v>44099</v>
      </c>
      <c r="B303" s="170"/>
      <c r="C303" s="288"/>
      <c r="D303" s="274"/>
      <c r="E303" s="171"/>
      <c r="F303" s="241"/>
      <c r="G303" s="275"/>
      <c r="H303" s="241"/>
      <c r="I303" s="171"/>
      <c r="J303" s="171"/>
      <c r="K303" s="287"/>
    </row>
    <row r="304" spans="1:11" x14ac:dyDescent="0.25">
      <c r="A304" s="277" t="s">
        <v>54</v>
      </c>
      <c r="B304" s="83">
        <v>1203</v>
      </c>
      <c r="C304" s="249">
        <v>235</v>
      </c>
      <c r="D304" s="242">
        <v>165</v>
      </c>
      <c r="E304" s="243">
        <v>5765</v>
      </c>
      <c r="F304" s="244">
        <v>397</v>
      </c>
      <c r="G304" s="245">
        <v>84</v>
      </c>
      <c r="H304" s="244">
        <v>961</v>
      </c>
      <c r="I304" s="243">
        <v>87</v>
      </c>
      <c r="J304" s="246">
        <v>31</v>
      </c>
      <c r="K304" s="127">
        <f>SUM(B304:J304)</f>
        <v>8928</v>
      </c>
    </row>
    <row r="305" spans="1:11" ht="45" x14ac:dyDescent="0.25">
      <c r="A305" s="260" t="s">
        <v>55</v>
      </c>
      <c r="B305" s="86">
        <v>12</v>
      </c>
      <c r="C305" s="253">
        <v>11</v>
      </c>
      <c r="D305" s="190">
        <v>1</v>
      </c>
      <c r="E305" s="193">
        <v>645</v>
      </c>
      <c r="F305" s="247">
        <v>32</v>
      </c>
      <c r="G305" s="191">
        <v>0</v>
      </c>
      <c r="H305" s="247">
        <v>125</v>
      </c>
      <c r="I305" s="193">
        <v>0</v>
      </c>
      <c r="J305" s="189">
        <v>0</v>
      </c>
      <c r="K305" s="62">
        <f>SUM(B305:J305)</f>
        <v>826</v>
      </c>
    </row>
    <row r="306" spans="1:11" ht="15.75" thickBot="1" x14ac:dyDescent="0.3">
      <c r="A306" s="260" t="s">
        <v>56</v>
      </c>
      <c r="B306" s="86">
        <v>23</v>
      </c>
      <c r="C306" s="253">
        <v>1</v>
      </c>
      <c r="D306" s="190">
        <v>12</v>
      </c>
      <c r="E306" s="193">
        <v>107</v>
      </c>
      <c r="F306" s="247">
        <v>21</v>
      </c>
      <c r="G306" s="191">
        <v>0</v>
      </c>
      <c r="H306" s="247">
        <v>48</v>
      </c>
      <c r="I306" s="193">
        <v>0</v>
      </c>
      <c r="J306" s="189">
        <v>0</v>
      </c>
      <c r="K306" s="62">
        <f>SUM(B306:J306)</f>
        <v>212</v>
      </c>
    </row>
    <row r="307" spans="1:11" ht="18.75" thickBot="1" x14ac:dyDescent="0.3">
      <c r="A307" s="272">
        <v>44106</v>
      </c>
      <c r="B307" s="170"/>
      <c r="C307" s="273"/>
      <c r="D307" s="274"/>
      <c r="E307" s="171"/>
      <c r="F307" s="171"/>
      <c r="G307" s="275"/>
      <c r="H307" s="171"/>
      <c r="I307" s="171"/>
      <c r="J307" s="171"/>
      <c r="K307" s="287"/>
    </row>
    <row r="308" spans="1:11" x14ac:dyDescent="0.25">
      <c r="A308" s="277" t="s">
        <v>54</v>
      </c>
      <c r="B308" s="83">
        <v>1144</v>
      </c>
      <c r="C308" s="249">
        <v>235</v>
      </c>
      <c r="D308" s="242">
        <v>176</v>
      </c>
      <c r="E308" s="243">
        <v>6198</v>
      </c>
      <c r="F308" s="244">
        <v>469</v>
      </c>
      <c r="G308" s="245">
        <v>82</v>
      </c>
      <c r="H308" s="244">
        <v>995</v>
      </c>
      <c r="I308" s="243">
        <v>55</v>
      </c>
      <c r="J308" s="246">
        <v>31</v>
      </c>
      <c r="K308" s="127">
        <f>SUM(B308:J308)</f>
        <v>9385</v>
      </c>
    </row>
    <row r="309" spans="1:11" ht="45" x14ac:dyDescent="0.25">
      <c r="A309" s="260" t="s">
        <v>55</v>
      </c>
      <c r="B309" s="86">
        <v>25</v>
      </c>
      <c r="C309" s="253">
        <v>11</v>
      </c>
      <c r="D309" s="190">
        <v>1</v>
      </c>
      <c r="E309" s="193">
        <v>561</v>
      </c>
      <c r="F309" s="247">
        <v>10</v>
      </c>
      <c r="G309" s="191">
        <v>0</v>
      </c>
      <c r="H309" s="247">
        <v>96</v>
      </c>
      <c r="I309" s="193">
        <v>2</v>
      </c>
      <c r="J309" s="189">
        <v>0</v>
      </c>
      <c r="K309" s="62">
        <f>SUM(B309:J309)</f>
        <v>706</v>
      </c>
    </row>
    <row r="310" spans="1:11" ht="15.75" thickBot="1" x14ac:dyDescent="0.3">
      <c r="A310" s="260" t="s">
        <v>56</v>
      </c>
      <c r="B310" s="86">
        <v>24</v>
      </c>
      <c r="C310" s="253">
        <v>1</v>
      </c>
      <c r="D310" s="190">
        <v>11</v>
      </c>
      <c r="E310" s="193">
        <v>117</v>
      </c>
      <c r="F310" s="247">
        <v>16</v>
      </c>
      <c r="G310" s="191">
        <v>2</v>
      </c>
      <c r="H310" s="247">
        <v>50</v>
      </c>
      <c r="I310" s="193">
        <v>2</v>
      </c>
      <c r="J310" s="189">
        <v>0</v>
      </c>
      <c r="K310" s="62">
        <f>SUM(B310:J310)</f>
        <v>223</v>
      </c>
    </row>
    <row r="311" spans="1:11" ht="18.75" thickBot="1" x14ac:dyDescent="0.3">
      <c r="A311" s="272">
        <v>44113</v>
      </c>
      <c r="B311" s="170"/>
      <c r="C311" s="273"/>
      <c r="D311" s="274"/>
      <c r="E311" s="171"/>
      <c r="F311" s="171"/>
      <c r="G311" s="275"/>
      <c r="H311" s="171"/>
      <c r="I311" s="171"/>
      <c r="J311" s="171"/>
      <c r="K311" s="276"/>
    </row>
    <row r="312" spans="1:11" x14ac:dyDescent="0.25">
      <c r="A312" s="277" t="s">
        <v>54</v>
      </c>
      <c r="B312" s="83">
        <v>1294</v>
      </c>
      <c r="C312" s="248">
        <v>198</v>
      </c>
      <c r="D312" s="242">
        <v>188</v>
      </c>
      <c r="E312" s="249">
        <v>6155</v>
      </c>
      <c r="F312" s="242">
        <v>495</v>
      </c>
      <c r="G312" s="245">
        <v>92</v>
      </c>
      <c r="H312" s="250">
        <v>999</v>
      </c>
      <c r="I312" s="243">
        <v>55</v>
      </c>
      <c r="J312" s="251">
        <v>29</v>
      </c>
      <c r="K312" s="127">
        <f>SUM(B312:J312)</f>
        <v>9505</v>
      </c>
    </row>
    <row r="313" spans="1:11" ht="45" x14ac:dyDescent="0.25">
      <c r="A313" s="260" t="s">
        <v>55</v>
      </c>
      <c r="B313" s="86">
        <v>21</v>
      </c>
      <c r="C313" s="252">
        <v>8</v>
      </c>
      <c r="D313" s="190">
        <v>2</v>
      </c>
      <c r="E313" s="253">
        <v>566</v>
      </c>
      <c r="F313" s="190">
        <v>19</v>
      </c>
      <c r="G313" s="191">
        <v>0</v>
      </c>
      <c r="H313" s="254">
        <v>85</v>
      </c>
      <c r="I313" s="193">
        <v>2</v>
      </c>
      <c r="J313" s="194">
        <v>0</v>
      </c>
      <c r="K313" s="62">
        <f>SUM(B313:J313)</f>
        <v>703</v>
      </c>
    </row>
    <row r="314" spans="1:11" ht="15.75" thickBot="1" x14ac:dyDescent="0.3">
      <c r="A314" s="260" t="s">
        <v>56</v>
      </c>
      <c r="B314" s="86">
        <v>22</v>
      </c>
      <c r="C314" s="252">
        <v>1</v>
      </c>
      <c r="D314" s="190">
        <v>13</v>
      </c>
      <c r="E314" s="253">
        <v>157</v>
      </c>
      <c r="F314" s="190">
        <v>16</v>
      </c>
      <c r="G314" s="191">
        <v>3</v>
      </c>
      <c r="H314" s="254">
        <v>50</v>
      </c>
      <c r="I314" s="193">
        <v>2</v>
      </c>
      <c r="J314" s="194">
        <v>1</v>
      </c>
      <c r="K314" s="62">
        <f>SUM(B314:J314)</f>
        <v>265</v>
      </c>
    </row>
    <row r="315" spans="1:11" ht="18.75" thickBot="1" x14ac:dyDescent="0.3">
      <c r="A315" s="289" t="s">
        <v>103</v>
      </c>
      <c r="B315" s="170"/>
      <c r="C315" s="273"/>
      <c r="D315" s="274"/>
      <c r="E315" s="171"/>
      <c r="F315" s="171"/>
      <c r="G315" s="275"/>
      <c r="H315" s="171"/>
      <c r="I315" s="171"/>
      <c r="J315" s="171"/>
      <c r="K315" s="276"/>
    </row>
    <row r="316" spans="1:11" ht="15.75" thickBot="1" x14ac:dyDescent="0.3">
      <c r="A316" s="13" t="s">
        <v>54</v>
      </c>
      <c r="B316" s="290">
        <v>1370</v>
      </c>
      <c r="C316" s="248">
        <v>198</v>
      </c>
      <c r="D316" s="356">
        <v>234</v>
      </c>
      <c r="E316" s="354">
        <v>7004</v>
      </c>
      <c r="F316" s="357">
        <v>525</v>
      </c>
      <c r="G316" s="358">
        <v>98</v>
      </c>
      <c r="H316" s="359">
        <v>1138</v>
      </c>
      <c r="I316" s="243">
        <v>55</v>
      </c>
      <c r="J316" s="360">
        <v>26</v>
      </c>
      <c r="K316" s="292">
        <f>SUM(B316:J316)</f>
        <v>10648</v>
      </c>
    </row>
    <row r="317" spans="1:11" ht="45.75" thickBot="1" x14ac:dyDescent="0.3">
      <c r="A317" s="15" t="s">
        <v>55</v>
      </c>
      <c r="B317" s="291">
        <v>32</v>
      </c>
      <c r="C317" s="252">
        <v>8</v>
      </c>
      <c r="D317" s="252">
        <v>1</v>
      </c>
      <c r="E317" s="253">
        <v>761</v>
      </c>
      <c r="F317" s="190">
        <v>10</v>
      </c>
      <c r="G317" s="191">
        <v>0</v>
      </c>
      <c r="H317" s="254">
        <v>184</v>
      </c>
      <c r="I317" s="193">
        <v>2</v>
      </c>
      <c r="J317" s="194">
        <v>0</v>
      </c>
      <c r="K317" s="292">
        <f t="shared" ref="K317:K318" si="73">SUM(B317:J317)</f>
        <v>998</v>
      </c>
    </row>
    <row r="318" spans="1:11" ht="15.75" thickBot="1" x14ac:dyDescent="0.3">
      <c r="A318" s="15" t="s">
        <v>56</v>
      </c>
      <c r="B318" s="291">
        <v>26</v>
      </c>
      <c r="C318" s="252">
        <v>2</v>
      </c>
      <c r="D318" s="252">
        <v>14</v>
      </c>
      <c r="E318" s="253">
        <v>220</v>
      </c>
      <c r="F318" s="190">
        <v>21</v>
      </c>
      <c r="G318" s="191">
        <v>3</v>
      </c>
      <c r="H318" s="254">
        <v>77</v>
      </c>
      <c r="I318" s="193">
        <v>2</v>
      </c>
      <c r="J318" s="194">
        <v>1</v>
      </c>
      <c r="K318" s="292">
        <f t="shared" si="73"/>
        <v>366</v>
      </c>
    </row>
    <row r="319" spans="1:11" s="296" customFormat="1" ht="43.5" thickBot="1" x14ac:dyDescent="0.3">
      <c r="A319" s="297" t="s">
        <v>67</v>
      </c>
      <c r="B319" s="298" t="s">
        <v>8</v>
      </c>
      <c r="C319" s="298" t="s">
        <v>68</v>
      </c>
      <c r="D319" s="298" t="s">
        <v>11</v>
      </c>
      <c r="E319" s="299" t="s">
        <v>2</v>
      </c>
      <c r="F319" s="299" t="s">
        <v>69</v>
      </c>
      <c r="G319" s="299" t="s">
        <v>10</v>
      </c>
      <c r="H319" s="299" t="s">
        <v>1</v>
      </c>
      <c r="I319" s="300" t="s">
        <v>70</v>
      </c>
      <c r="J319" s="299" t="s">
        <v>4</v>
      </c>
      <c r="K319" s="301" t="s">
        <v>5</v>
      </c>
    </row>
    <row r="320" spans="1:11" ht="18.75" thickBot="1" x14ac:dyDescent="0.3">
      <c r="A320" s="289" t="s">
        <v>104</v>
      </c>
      <c r="B320" s="170"/>
      <c r="C320" s="273"/>
      <c r="D320" s="274"/>
      <c r="E320" s="171"/>
      <c r="F320" s="171"/>
      <c r="G320" s="275"/>
      <c r="H320" s="171"/>
      <c r="I320" s="171"/>
      <c r="J320" s="171"/>
      <c r="K320" s="361"/>
    </row>
    <row r="321" spans="1:11" ht="15.75" thickBot="1" x14ac:dyDescent="0.3">
      <c r="A321" s="13" t="s">
        <v>71</v>
      </c>
      <c r="B321" s="294">
        <v>6020</v>
      </c>
      <c r="C321" s="355">
        <v>95696</v>
      </c>
      <c r="D321" s="242">
        <v>702</v>
      </c>
      <c r="E321" s="249">
        <v>567</v>
      </c>
      <c r="F321" s="242"/>
      <c r="G321" s="245">
        <v>618</v>
      </c>
      <c r="H321" s="250">
        <v>5414</v>
      </c>
      <c r="I321" s="243"/>
      <c r="J321" s="251"/>
      <c r="K321" s="302">
        <f>SUM(B321:J321)</f>
        <v>109017</v>
      </c>
    </row>
    <row r="322" spans="1:11" ht="30.75" thickBot="1" x14ac:dyDescent="0.3">
      <c r="A322" s="15" t="s">
        <v>72</v>
      </c>
      <c r="B322" s="295">
        <v>2837</v>
      </c>
      <c r="C322" s="355">
        <v>16513</v>
      </c>
      <c r="D322" s="190">
        <v>473</v>
      </c>
      <c r="E322" s="253">
        <v>270</v>
      </c>
      <c r="F322" s="190">
        <v>1110</v>
      </c>
      <c r="G322" s="191">
        <v>488</v>
      </c>
      <c r="H322" s="254">
        <v>2138</v>
      </c>
      <c r="I322" s="193">
        <v>124</v>
      </c>
      <c r="J322" s="194"/>
      <c r="K322" s="302">
        <f t="shared" ref="K322:K325" si="74">SUM(B322:J322)</f>
        <v>23953</v>
      </c>
    </row>
    <row r="323" spans="1:11" ht="30.75" thickBot="1" x14ac:dyDescent="0.3">
      <c r="A323" s="15" t="s">
        <v>73</v>
      </c>
      <c r="B323" s="295">
        <v>55</v>
      </c>
      <c r="C323" s="355">
        <v>445</v>
      </c>
      <c r="D323" s="190">
        <v>1</v>
      </c>
      <c r="E323" s="253">
        <v>2</v>
      </c>
      <c r="F323" s="190"/>
      <c r="G323" s="191">
        <v>5</v>
      </c>
      <c r="H323" s="254">
        <v>3</v>
      </c>
      <c r="I323" s="193">
        <v>1</v>
      </c>
      <c r="J323" s="194"/>
      <c r="K323" s="302">
        <f t="shared" si="74"/>
        <v>512</v>
      </c>
    </row>
    <row r="324" spans="1:11" ht="30.75" thickBot="1" x14ac:dyDescent="0.3">
      <c r="A324" s="15" t="s">
        <v>74</v>
      </c>
      <c r="B324" s="295">
        <v>54</v>
      </c>
      <c r="C324" s="355">
        <v>593</v>
      </c>
      <c r="D324" s="190">
        <v>19</v>
      </c>
      <c r="E324" s="253">
        <v>3</v>
      </c>
      <c r="F324" s="190">
        <v>225</v>
      </c>
      <c r="G324" s="191">
        <v>1</v>
      </c>
      <c r="H324" s="254">
        <v>72</v>
      </c>
      <c r="I324" s="193">
        <v>2</v>
      </c>
      <c r="J324" s="194"/>
      <c r="K324" s="302">
        <f t="shared" si="74"/>
        <v>969</v>
      </c>
    </row>
    <row r="325" spans="1:11" ht="45.75" thickBot="1" x14ac:dyDescent="0.3">
      <c r="A325" s="15" t="s">
        <v>75</v>
      </c>
      <c r="B325" s="295">
        <v>94</v>
      </c>
      <c r="C325" s="355">
        <v>1506</v>
      </c>
      <c r="D325" s="190">
        <v>7</v>
      </c>
      <c r="E325" s="253">
        <v>9</v>
      </c>
      <c r="F325" s="190">
        <v>94</v>
      </c>
      <c r="G325" s="191">
        <v>16</v>
      </c>
      <c r="H325" s="254">
        <v>15</v>
      </c>
      <c r="I325" s="193">
        <v>6</v>
      </c>
      <c r="J325" s="194"/>
      <c r="K325" s="302">
        <f t="shared" si="74"/>
        <v>1747</v>
      </c>
    </row>
    <row r="326" spans="1:11" ht="18.75" thickBot="1" x14ac:dyDescent="0.3">
      <c r="A326" s="289" t="s">
        <v>105</v>
      </c>
      <c r="B326" s="170"/>
      <c r="C326" s="275"/>
      <c r="D326" s="274"/>
      <c r="E326" s="273"/>
      <c r="F326" s="171"/>
      <c r="G326" s="171"/>
      <c r="H326" s="171"/>
      <c r="I326" s="171"/>
      <c r="J326" s="171"/>
      <c r="K326" s="361"/>
    </row>
    <row r="327" spans="1:11" x14ac:dyDescent="0.25">
      <c r="A327" s="13" t="s">
        <v>71</v>
      </c>
      <c r="B327" s="294">
        <v>6061</v>
      </c>
      <c r="C327" s="245">
        <v>618</v>
      </c>
      <c r="D327" s="242">
        <v>710</v>
      </c>
      <c r="E327" s="355">
        <v>94505</v>
      </c>
      <c r="F327" s="250">
        <v>4552</v>
      </c>
      <c r="G327" s="249">
        <v>653</v>
      </c>
      <c r="H327" s="242">
        <v>17231</v>
      </c>
      <c r="I327" s="243">
        <v>655</v>
      </c>
      <c r="J327" s="251">
        <v>394</v>
      </c>
      <c r="K327" s="307">
        <f>SUM(B327:J327)</f>
        <v>125379</v>
      </c>
    </row>
    <row r="328" spans="1:11" ht="30" x14ac:dyDescent="0.25">
      <c r="A328" s="15" t="s">
        <v>72</v>
      </c>
      <c r="B328" s="295">
        <v>2937</v>
      </c>
      <c r="C328" s="191">
        <v>488</v>
      </c>
      <c r="D328" s="190">
        <v>500</v>
      </c>
      <c r="E328" s="355">
        <v>16362</v>
      </c>
      <c r="F328" s="254">
        <v>2616</v>
      </c>
      <c r="G328" s="253">
        <v>241</v>
      </c>
      <c r="H328" s="190">
        <v>1984</v>
      </c>
      <c r="I328" s="193">
        <v>124</v>
      </c>
      <c r="J328" s="194">
        <v>32</v>
      </c>
      <c r="K328" s="308">
        <f t="shared" ref="K328:K331" si="75">SUM(B328:J328)</f>
        <v>25284</v>
      </c>
    </row>
    <row r="329" spans="1:11" ht="30" x14ac:dyDescent="0.25">
      <c r="A329" s="15" t="s">
        <v>73</v>
      </c>
      <c r="B329" s="295">
        <v>67</v>
      </c>
      <c r="C329" s="191">
        <v>5</v>
      </c>
      <c r="D329" s="190">
        <v>1</v>
      </c>
      <c r="E329" s="355">
        <v>389</v>
      </c>
      <c r="F329" s="254">
        <v>7</v>
      </c>
      <c r="G329" s="253">
        <v>1</v>
      </c>
      <c r="H329" s="190">
        <v>396</v>
      </c>
      <c r="I329" s="193">
        <v>1</v>
      </c>
      <c r="J329" s="194">
        <v>0</v>
      </c>
      <c r="K329" s="309">
        <f t="shared" si="75"/>
        <v>867</v>
      </c>
    </row>
    <row r="330" spans="1:11" ht="30" x14ac:dyDescent="0.25">
      <c r="A330" s="15" t="s">
        <v>74</v>
      </c>
      <c r="B330" s="295">
        <v>47</v>
      </c>
      <c r="C330" s="191">
        <v>2</v>
      </c>
      <c r="D330" s="190">
        <v>16</v>
      </c>
      <c r="E330" s="355">
        <v>649</v>
      </c>
      <c r="F330" s="254">
        <v>58</v>
      </c>
      <c r="G330" s="253">
        <v>9</v>
      </c>
      <c r="H330" s="190">
        <v>520</v>
      </c>
      <c r="I330" s="193">
        <v>2</v>
      </c>
      <c r="J330" s="194">
        <v>3</v>
      </c>
      <c r="K330" s="310">
        <f t="shared" si="75"/>
        <v>1306</v>
      </c>
    </row>
    <row r="331" spans="1:11" ht="45.75" thickBot="1" x14ac:dyDescent="0.3">
      <c r="A331" s="15" t="s">
        <v>75</v>
      </c>
      <c r="B331" s="295">
        <v>117</v>
      </c>
      <c r="C331" s="191">
        <v>19</v>
      </c>
      <c r="D331" s="190">
        <v>18</v>
      </c>
      <c r="E331" s="355">
        <v>1973</v>
      </c>
      <c r="F331" s="254">
        <v>33</v>
      </c>
      <c r="G331" s="253">
        <v>12</v>
      </c>
      <c r="H331" s="190">
        <v>171</v>
      </c>
      <c r="I331" s="193">
        <v>6</v>
      </c>
      <c r="J331" s="194">
        <v>10</v>
      </c>
      <c r="K331" s="310">
        <f t="shared" si="75"/>
        <v>2359</v>
      </c>
    </row>
    <row r="332" spans="1:11" ht="16.5" thickBot="1" x14ac:dyDescent="0.3">
      <c r="A332" s="313" t="s">
        <v>111</v>
      </c>
      <c r="B332" s="314"/>
      <c r="C332" s="344"/>
      <c r="D332" s="345"/>
      <c r="E332" s="346"/>
      <c r="F332" s="315"/>
      <c r="G332" s="315"/>
      <c r="H332" s="315"/>
      <c r="I332" s="315"/>
      <c r="J332" s="315"/>
      <c r="K332" s="362"/>
    </row>
    <row r="333" spans="1:11" x14ac:dyDescent="0.25">
      <c r="A333" s="13" t="s">
        <v>77</v>
      </c>
      <c r="B333" s="294">
        <v>6479</v>
      </c>
      <c r="C333" s="243">
        <v>618</v>
      </c>
      <c r="D333" s="251">
        <v>708</v>
      </c>
      <c r="E333" s="347">
        <v>94575</v>
      </c>
      <c r="F333" s="348">
        <v>5288</v>
      </c>
      <c r="G333" s="349">
        <v>670</v>
      </c>
      <c r="H333" s="242">
        <v>17231</v>
      </c>
      <c r="I333" s="243">
        <v>653</v>
      </c>
      <c r="J333" s="251">
        <v>394</v>
      </c>
      <c r="K333" s="307">
        <f>SUM(B333:J333)</f>
        <v>126616</v>
      </c>
    </row>
    <row r="334" spans="1:11" x14ac:dyDescent="0.25">
      <c r="A334" s="15" t="s">
        <v>78</v>
      </c>
      <c r="B334" s="295">
        <v>3761</v>
      </c>
      <c r="C334" s="193">
        <v>553</v>
      </c>
      <c r="D334" s="194">
        <v>560</v>
      </c>
      <c r="E334" s="347">
        <v>13251</v>
      </c>
      <c r="F334" s="350">
        <v>5288</v>
      </c>
      <c r="G334" s="351">
        <v>326</v>
      </c>
      <c r="H334" s="190">
        <v>1984</v>
      </c>
      <c r="I334" s="193">
        <v>151</v>
      </c>
      <c r="J334" s="194">
        <v>32</v>
      </c>
      <c r="K334" s="308">
        <f t="shared" ref="K334:K336" si="76">SUM(B334:J334)</f>
        <v>25906</v>
      </c>
    </row>
    <row r="335" spans="1:11" x14ac:dyDescent="0.25">
      <c r="A335" s="15" t="s">
        <v>79</v>
      </c>
      <c r="B335" s="295">
        <v>52</v>
      </c>
      <c r="C335" s="193">
        <v>5</v>
      </c>
      <c r="D335" s="194">
        <v>2</v>
      </c>
      <c r="E335" s="347">
        <v>601</v>
      </c>
      <c r="F335" s="350">
        <v>3</v>
      </c>
      <c r="G335" s="351">
        <v>1</v>
      </c>
      <c r="H335" s="190">
        <v>396</v>
      </c>
      <c r="I335" s="193">
        <v>14</v>
      </c>
      <c r="J335" s="194">
        <v>0</v>
      </c>
      <c r="K335" s="309">
        <f t="shared" si="76"/>
        <v>1074</v>
      </c>
    </row>
    <row r="336" spans="1:11" ht="30" x14ac:dyDescent="0.25">
      <c r="A336" s="15" t="s">
        <v>80</v>
      </c>
      <c r="B336" s="295">
        <v>36</v>
      </c>
      <c r="C336" s="193">
        <v>2</v>
      </c>
      <c r="D336" s="194">
        <v>5</v>
      </c>
      <c r="E336" s="347">
        <v>771</v>
      </c>
      <c r="F336" s="350">
        <v>72</v>
      </c>
      <c r="G336" s="351">
        <v>3</v>
      </c>
      <c r="H336" s="190">
        <v>520</v>
      </c>
      <c r="I336" s="193">
        <v>2</v>
      </c>
      <c r="J336" s="194">
        <v>3</v>
      </c>
      <c r="K336" s="310">
        <f t="shared" si="76"/>
        <v>1414</v>
      </c>
    </row>
    <row r="337" spans="1:11" ht="30.75" thickBot="1" x14ac:dyDescent="0.3">
      <c r="A337" s="15" t="s">
        <v>81</v>
      </c>
      <c r="B337" s="295">
        <v>140</v>
      </c>
      <c r="C337" s="193">
        <v>20</v>
      </c>
      <c r="D337" s="194">
        <v>19</v>
      </c>
      <c r="E337" s="347">
        <v>1980</v>
      </c>
      <c r="F337" s="350">
        <v>15</v>
      </c>
      <c r="G337" s="351">
        <v>14</v>
      </c>
      <c r="H337" s="190">
        <v>171</v>
      </c>
      <c r="I337" s="193">
        <v>13</v>
      </c>
      <c r="J337" s="194">
        <v>10</v>
      </c>
      <c r="K337" s="310">
        <f>SUM(B337:J337)</f>
        <v>2382</v>
      </c>
    </row>
    <row r="338" spans="1:11" ht="16.5" thickBot="1" x14ac:dyDescent="0.3">
      <c r="A338" s="313" t="s">
        <v>107</v>
      </c>
      <c r="B338" s="314"/>
      <c r="C338" s="344"/>
      <c r="D338" s="345"/>
      <c r="E338" s="346"/>
      <c r="F338" s="315"/>
      <c r="G338" s="315"/>
      <c r="H338" s="315"/>
      <c r="I338" s="315"/>
      <c r="J338" s="315"/>
      <c r="K338" s="362"/>
    </row>
    <row r="339" spans="1:11" ht="15.75" thickBot="1" x14ac:dyDescent="0.3">
      <c r="A339" s="13" t="s">
        <v>71</v>
      </c>
      <c r="B339" s="145">
        <v>6370</v>
      </c>
      <c r="C339" s="318">
        <v>633</v>
      </c>
      <c r="D339" s="319">
        <v>712</v>
      </c>
      <c r="E339" s="320">
        <v>93967</v>
      </c>
      <c r="F339" s="321">
        <v>4590</v>
      </c>
      <c r="G339" s="322">
        <v>670</v>
      </c>
      <c r="H339" s="323">
        <v>17231</v>
      </c>
      <c r="I339" s="318">
        <v>653</v>
      </c>
      <c r="J339" s="319">
        <v>393</v>
      </c>
      <c r="K339" s="324">
        <f>SUM(B339:J339)</f>
        <v>125219</v>
      </c>
    </row>
    <row r="340" spans="1:11" ht="15.75" thickBot="1" x14ac:dyDescent="0.3">
      <c r="A340" s="15" t="s">
        <v>84</v>
      </c>
      <c r="B340" s="147">
        <v>3553</v>
      </c>
      <c r="C340" s="325">
        <v>572</v>
      </c>
      <c r="D340" s="326">
        <v>614</v>
      </c>
      <c r="E340" s="320">
        <v>23488</v>
      </c>
      <c r="F340" s="327">
        <v>4568</v>
      </c>
      <c r="G340" s="328">
        <v>484</v>
      </c>
      <c r="H340" s="329">
        <v>4320</v>
      </c>
      <c r="I340" s="325">
        <v>170</v>
      </c>
      <c r="J340" s="326">
        <v>78</v>
      </c>
      <c r="K340" s="324">
        <f t="shared" ref="K340:K347" si="77">SUM(B340:J340)</f>
        <v>37847</v>
      </c>
    </row>
    <row r="341" spans="1:11" ht="15.75" thickBot="1" x14ac:dyDescent="0.3">
      <c r="A341" s="15" t="s">
        <v>85</v>
      </c>
      <c r="B341" s="147">
        <v>481</v>
      </c>
      <c r="C341" s="325">
        <v>23</v>
      </c>
      <c r="D341" s="326">
        <v>38</v>
      </c>
      <c r="E341" s="320" t="s">
        <v>89</v>
      </c>
      <c r="F341" s="327">
        <v>1600</v>
      </c>
      <c r="G341" s="328">
        <v>26</v>
      </c>
      <c r="H341" s="329">
        <v>1173</v>
      </c>
      <c r="I341" s="325">
        <v>16</v>
      </c>
      <c r="J341" s="326">
        <v>25</v>
      </c>
      <c r="K341" s="324">
        <f>SUM(B341:J341)</f>
        <v>3382</v>
      </c>
    </row>
    <row r="342" spans="1:11" ht="15.75" thickBot="1" x14ac:dyDescent="0.3">
      <c r="A342" s="15" t="s">
        <v>86</v>
      </c>
      <c r="B342" s="147">
        <v>333</v>
      </c>
      <c r="C342" s="325">
        <v>23</v>
      </c>
      <c r="D342" s="326">
        <v>79</v>
      </c>
      <c r="E342" s="320" t="s">
        <v>89</v>
      </c>
      <c r="F342" s="327">
        <v>2000</v>
      </c>
      <c r="G342" s="328">
        <v>38</v>
      </c>
      <c r="H342" s="329">
        <v>936</v>
      </c>
      <c r="I342" s="325">
        <v>14</v>
      </c>
      <c r="J342" s="326">
        <v>9</v>
      </c>
      <c r="K342" s="324">
        <f t="shared" si="77"/>
        <v>3432</v>
      </c>
    </row>
    <row r="343" spans="1:11" ht="15.75" thickBot="1" x14ac:dyDescent="0.3">
      <c r="A343" s="15" t="s">
        <v>87</v>
      </c>
      <c r="B343" s="147">
        <v>418</v>
      </c>
      <c r="C343" s="325">
        <v>86</v>
      </c>
      <c r="D343" s="326">
        <v>104</v>
      </c>
      <c r="E343" s="320" t="s">
        <v>89</v>
      </c>
      <c r="F343" s="327">
        <v>268</v>
      </c>
      <c r="G343" s="328">
        <v>74</v>
      </c>
      <c r="H343" s="329">
        <v>628</v>
      </c>
      <c r="I343" s="325">
        <v>94</v>
      </c>
      <c r="J343" s="326">
        <v>5</v>
      </c>
      <c r="K343" s="324">
        <f t="shared" si="77"/>
        <v>1677</v>
      </c>
    </row>
    <row r="344" spans="1:11" ht="15.75" thickBot="1" x14ac:dyDescent="0.3">
      <c r="A344" s="15" t="s">
        <v>88</v>
      </c>
      <c r="B344" s="147">
        <v>1643</v>
      </c>
      <c r="C344" s="325">
        <v>427</v>
      </c>
      <c r="D344" s="326">
        <v>396</v>
      </c>
      <c r="E344" s="320" t="s">
        <v>89</v>
      </c>
      <c r="F344" s="327">
        <v>200</v>
      </c>
      <c r="G344" s="328">
        <v>329</v>
      </c>
      <c r="H344" s="329">
        <v>779</v>
      </c>
      <c r="I344" s="325">
        <v>41</v>
      </c>
      <c r="J344" s="326">
        <v>10</v>
      </c>
      <c r="K344" s="324">
        <f t="shared" si="77"/>
        <v>3825</v>
      </c>
    </row>
    <row r="345" spans="1:11" ht="30.75" thickBot="1" x14ac:dyDescent="0.3">
      <c r="A345" s="15" t="s">
        <v>82</v>
      </c>
      <c r="B345" s="147">
        <v>31</v>
      </c>
      <c r="C345" s="325">
        <v>0</v>
      </c>
      <c r="D345" s="326">
        <v>1</v>
      </c>
      <c r="E345" s="320">
        <v>800</v>
      </c>
      <c r="F345" s="327">
        <v>10</v>
      </c>
      <c r="G345" s="328">
        <v>1</v>
      </c>
      <c r="H345" s="329">
        <v>475</v>
      </c>
      <c r="I345" s="325">
        <v>13</v>
      </c>
      <c r="J345" s="326">
        <v>6</v>
      </c>
      <c r="K345" s="324">
        <f t="shared" si="77"/>
        <v>1337</v>
      </c>
    </row>
    <row r="346" spans="1:11" ht="60.75" thickBot="1" x14ac:dyDescent="0.3">
      <c r="A346" s="15" t="s">
        <v>83</v>
      </c>
      <c r="B346" s="147">
        <v>30</v>
      </c>
      <c r="C346" s="325">
        <v>0</v>
      </c>
      <c r="D346" s="326">
        <v>7</v>
      </c>
      <c r="E346" s="320">
        <v>830</v>
      </c>
      <c r="F346" s="327">
        <v>30</v>
      </c>
      <c r="G346" s="328">
        <v>3</v>
      </c>
      <c r="H346" s="329">
        <v>384</v>
      </c>
      <c r="I346" s="325">
        <v>3</v>
      </c>
      <c r="J346" s="326">
        <v>3</v>
      </c>
      <c r="K346" s="324">
        <f t="shared" si="77"/>
        <v>1290</v>
      </c>
    </row>
    <row r="347" spans="1:11" ht="30.75" thickBot="1" x14ac:dyDescent="0.3">
      <c r="A347" s="15" t="s">
        <v>81</v>
      </c>
      <c r="B347" s="147">
        <v>147</v>
      </c>
      <c r="C347" s="325">
        <v>20</v>
      </c>
      <c r="D347" s="326">
        <v>19</v>
      </c>
      <c r="E347" s="320">
        <v>2369</v>
      </c>
      <c r="F347" s="327">
        <v>29</v>
      </c>
      <c r="G347" s="328">
        <v>14</v>
      </c>
      <c r="H347" s="329">
        <v>179</v>
      </c>
      <c r="I347" s="325">
        <v>13</v>
      </c>
      <c r="J347" s="326">
        <v>10</v>
      </c>
      <c r="K347" s="324">
        <f t="shared" si="77"/>
        <v>2800</v>
      </c>
    </row>
    <row r="348" spans="1:11" ht="16.5" thickBot="1" x14ac:dyDescent="0.3">
      <c r="A348" s="313" t="s">
        <v>108</v>
      </c>
      <c r="B348" s="314"/>
      <c r="C348" s="344"/>
      <c r="D348" s="345"/>
      <c r="E348" s="346"/>
      <c r="F348" s="315"/>
      <c r="G348" s="315"/>
      <c r="H348" s="315"/>
      <c r="I348" s="315"/>
      <c r="J348" s="315"/>
      <c r="K348" s="362"/>
    </row>
    <row r="349" spans="1:11" x14ac:dyDescent="0.25">
      <c r="A349" s="13" t="s">
        <v>77</v>
      </c>
      <c r="B349" s="294">
        <v>3781</v>
      </c>
      <c r="C349" s="243">
        <v>633</v>
      </c>
      <c r="D349" s="251">
        <v>709</v>
      </c>
      <c r="E349" s="347">
        <v>96178</v>
      </c>
      <c r="F349" s="348">
        <v>4513</v>
      </c>
      <c r="G349" s="349">
        <v>670</v>
      </c>
      <c r="H349" s="242">
        <v>17231</v>
      </c>
      <c r="I349" s="243">
        <v>652</v>
      </c>
      <c r="J349" s="251">
        <v>393</v>
      </c>
      <c r="K349" s="307">
        <f>SUM(B349:J349)</f>
        <v>124760</v>
      </c>
    </row>
    <row r="350" spans="1:11" x14ac:dyDescent="0.25">
      <c r="A350" s="15" t="s">
        <v>78</v>
      </c>
      <c r="B350" s="295">
        <v>4574</v>
      </c>
      <c r="C350" s="193">
        <v>572</v>
      </c>
      <c r="D350" s="194">
        <v>547</v>
      </c>
      <c r="E350" s="347">
        <v>18354</v>
      </c>
      <c r="F350" s="350">
        <v>4487</v>
      </c>
      <c r="G350" s="351">
        <v>440</v>
      </c>
      <c r="H350" s="190">
        <v>3050</v>
      </c>
      <c r="I350" s="193">
        <v>160</v>
      </c>
      <c r="J350" s="194">
        <v>32</v>
      </c>
      <c r="K350" s="308">
        <f t="shared" ref="K350:K352" si="78">SUM(B350:J350)</f>
        <v>32216</v>
      </c>
    </row>
    <row r="351" spans="1:11" x14ac:dyDescent="0.25">
      <c r="A351" s="15" t="s">
        <v>79</v>
      </c>
      <c r="B351" s="295">
        <v>82</v>
      </c>
      <c r="C351" s="193">
        <v>0</v>
      </c>
      <c r="D351" s="194">
        <v>1</v>
      </c>
      <c r="E351" s="347">
        <v>1663</v>
      </c>
      <c r="F351" s="350">
        <v>12</v>
      </c>
      <c r="G351" s="351">
        <v>1</v>
      </c>
      <c r="H351" s="190">
        <v>303</v>
      </c>
      <c r="I351" s="193">
        <v>17</v>
      </c>
      <c r="J351" s="194">
        <v>2</v>
      </c>
      <c r="K351" s="309">
        <f t="shared" si="78"/>
        <v>2081</v>
      </c>
    </row>
    <row r="352" spans="1:11" ht="30" x14ac:dyDescent="0.25">
      <c r="A352" s="15" t="s">
        <v>80</v>
      </c>
      <c r="B352" s="295">
        <v>15</v>
      </c>
      <c r="C352" s="193">
        <v>0</v>
      </c>
      <c r="D352" s="194">
        <v>4</v>
      </c>
      <c r="E352" s="347">
        <v>712</v>
      </c>
      <c r="F352" s="350">
        <v>23</v>
      </c>
      <c r="G352" s="351">
        <v>1</v>
      </c>
      <c r="H352" s="190">
        <v>193</v>
      </c>
      <c r="I352" s="193">
        <v>3</v>
      </c>
      <c r="J352" s="194">
        <v>2</v>
      </c>
      <c r="K352" s="310">
        <f t="shared" si="78"/>
        <v>953</v>
      </c>
    </row>
    <row r="353" spans="1:11" ht="30.75" thickBot="1" x14ac:dyDescent="0.3">
      <c r="A353" s="15" t="s">
        <v>81</v>
      </c>
      <c r="B353" s="332">
        <v>169</v>
      </c>
      <c r="C353" s="333">
        <v>20</v>
      </c>
      <c r="D353" s="194">
        <v>19</v>
      </c>
      <c r="E353" s="347">
        <v>2273</v>
      </c>
      <c r="F353" s="363">
        <v>35</v>
      </c>
      <c r="G353" s="194">
        <v>14</v>
      </c>
      <c r="H353" s="190">
        <v>327</v>
      </c>
      <c r="I353" s="333">
        <v>13</v>
      </c>
      <c r="J353" s="194">
        <v>10</v>
      </c>
      <c r="K353" s="310">
        <f>SUM(B353:J353)</f>
        <v>2880</v>
      </c>
    </row>
    <row r="354" spans="1:11" ht="16.5" thickBot="1" x14ac:dyDescent="0.3">
      <c r="A354" s="313" t="s">
        <v>109</v>
      </c>
      <c r="B354" s="314"/>
      <c r="C354" s="344"/>
      <c r="D354" s="345"/>
      <c r="E354" s="346"/>
      <c r="F354" s="315"/>
      <c r="G354" s="315"/>
      <c r="H354" s="315"/>
      <c r="I354" s="315"/>
      <c r="J354" s="315"/>
      <c r="K354" s="362"/>
    </row>
    <row r="355" spans="1:11" ht="15.75" thickBot="1" x14ac:dyDescent="0.3">
      <c r="A355" s="13" t="s">
        <v>77</v>
      </c>
      <c r="B355" s="294">
        <v>6584</v>
      </c>
      <c r="C355" s="243">
        <v>629</v>
      </c>
      <c r="D355" s="251">
        <v>710</v>
      </c>
      <c r="E355" s="347">
        <v>96443</v>
      </c>
      <c r="F355" s="348">
        <v>4513</v>
      </c>
      <c r="G355" s="349">
        <v>670</v>
      </c>
      <c r="H355" s="242">
        <v>17231</v>
      </c>
      <c r="I355" s="243">
        <v>652</v>
      </c>
      <c r="J355" s="251">
        <v>393</v>
      </c>
      <c r="K355" s="307">
        <f>SUM(B355:J355)</f>
        <v>127825</v>
      </c>
    </row>
    <row r="356" spans="1:11" ht="15.75" thickBot="1" x14ac:dyDescent="0.3">
      <c r="A356" s="336" t="s">
        <v>90</v>
      </c>
      <c r="B356" s="295">
        <v>433</v>
      </c>
      <c r="C356" s="193">
        <v>570</v>
      </c>
      <c r="D356" s="194">
        <v>665</v>
      </c>
      <c r="E356" s="347">
        <v>27733</v>
      </c>
      <c r="F356" s="350">
        <v>4484</v>
      </c>
      <c r="G356" s="351">
        <v>538</v>
      </c>
      <c r="H356" s="190">
        <v>5117</v>
      </c>
      <c r="I356" s="193">
        <v>166</v>
      </c>
      <c r="J356" s="194">
        <v>61</v>
      </c>
      <c r="K356" s="307">
        <f t="shared" ref="K356:K363" si="79">SUM(B356:J356)</f>
        <v>39767</v>
      </c>
    </row>
    <row r="357" spans="1:11" ht="26.25" thickBot="1" x14ac:dyDescent="0.3">
      <c r="A357" s="336" t="s">
        <v>91</v>
      </c>
      <c r="B357" s="295">
        <v>496</v>
      </c>
      <c r="C357" s="193">
        <v>46</v>
      </c>
      <c r="D357" s="194">
        <v>29</v>
      </c>
      <c r="E357" s="347">
        <v>9429</v>
      </c>
      <c r="F357" s="350">
        <v>0</v>
      </c>
      <c r="G357" s="351">
        <v>69</v>
      </c>
      <c r="H357" s="190">
        <v>1554</v>
      </c>
      <c r="I357" s="193">
        <v>16</v>
      </c>
      <c r="J357" s="194">
        <v>21</v>
      </c>
      <c r="K357" s="307">
        <f t="shared" si="79"/>
        <v>11660</v>
      </c>
    </row>
    <row r="358" spans="1:11" ht="26.25" thickBot="1" x14ac:dyDescent="0.3">
      <c r="A358" s="336" t="s">
        <v>92</v>
      </c>
      <c r="B358" s="295">
        <v>543</v>
      </c>
      <c r="C358" s="193">
        <v>30</v>
      </c>
      <c r="D358" s="194">
        <v>62</v>
      </c>
      <c r="E358" s="347">
        <v>4437</v>
      </c>
      <c r="F358" s="350">
        <v>0</v>
      </c>
      <c r="G358" s="351">
        <v>70</v>
      </c>
      <c r="H358" s="190">
        <v>1080</v>
      </c>
      <c r="I358" s="193">
        <v>16</v>
      </c>
      <c r="J358" s="194">
        <v>8</v>
      </c>
      <c r="K358" s="307">
        <f t="shared" si="79"/>
        <v>6246</v>
      </c>
    </row>
    <row r="359" spans="1:11" ht="26.25" thickBot="1" x14ac:dyDescent="0.3">
      <c r="A359" s="336" t="s">
        <v>93</v>
      </c>
      <c r="B359" s="295">
        <v>1284</v>
      </c>
      <c r="C359" s="193">
        <v>478</v>
      </c>
      <c r="D359" s="194">
        <v>101</v>
      </c>
      <c r="E359" s="347">
        <v>1387</v>
      </c>
      <c r="F359" s="350">
        <v>23</v>
      </c>
      <c r="G359" s="351">
        <v>377</v>
      </c>
      <c r="H359" s="190">
        <v>1087</v>
      </c>
      <c r="I359" s="193">
        <v>94</v>
      </c>
      <c r="J359" s="194">
        <v>13</v>
      </c>
      <c r="K359" s="307">
        <f t="shared" si="79"/>
        <v>4844</v>
      </c>
    </row>
    <row r="360" spans="1:11" ht="26.25" thickBot="1" x14ac:dyDescent="0.3">
      <c r="A360" s="336" t="s">
        <v>94</v>
      </c>
      <c r="B360" s="295">
        <v>1296</v>
      </c>
      <c r="C360" s="193">
        <v>0</v>
      </c>
      <c r="D360" s="194">
        <v>392</v>
      </c>
      <c r="E360" s="347">
        <v>1941</v>
      </c>
      <c r="F360" s="350">
        <v>45</v>
      </c>
      <c r="G360" s="351">
        <v>0</v>
      </c>
      <c r="H360" s="190">
        <v>276</v>
      </c>
      <c r="I360" s="193">
        <v>31</v>
      </c>
      <c r="J360" s="194">
        <v>0</v>
      </c>
      <c r="K360" s="307">
        <f t="shared" si="79"/>
        <v>3981</v>
      </c>
    </row>
    <row r="361" spans="1:11" ht="15.75" thickBot="1" x14ac:dyDescent="0.3">
      <c r="A361" s="336" t="s">
        <v>82</v>
      </c>
      <c r="B361" s="295">
        <v>75</v>
      </c>
      <c r="C361" s="193">
        <v>0</v>
      </c>
      <c r="D361" s="194">
        <v>1</v>
      </c>
      <c r="E361" s="347">
        <v>1010</v>
      </c>
      <c r="F361" s="350">
        <v>13</v>
      </c>
      <c r="G361" s="351">
        <v>1</v>
      </c>
      <c r="H361" s="190">
        <v>308</v>
      </c>
      <c r="I361" s="193">
        <v>16</v>
      </c>
      <c r="J361" s="194">
        <v>2</v>
      </c>
      <c r="K361" s="307">
        <f t="shared" si="79"/>
        <v>1426</v>
      </c>
    </row>
    <row r="362" spans="1:11" ht="26.25" thickBot="1" x14ac:dyDescent="0.3">
      <c r="A362" s="336" t="s">
        <v>83</v>
      </c>
      <c r="B362" s="295">
        <v>12</v>
      </c>
      <c r="C362" s="193">
        <v>0</v>
      </c>
      <c r="D362" s="194">
        <v>4</v>
      </c>
      <c r="E362" s="347">
        <v>646</v>
      </c>
      <c r="F362" s="350">
        <v>30</v>
      </c>
      <c r="G362" s="351">
        <v>0</v>
      </c>
      <c r="H362" s="190">
        <v>187</v>
      </c>
      <c r="I362" s="193">
        <v>0</v>
      </c>
      <c r="J362" s="194">
        <v>4</v>
      </c>
      <c r="K362" s="307">
        <f t="shared" si="79"/>
        <v>883</v>
      </c>
    </row>
    <row r="363" spans="1:11" ht="26.25" thickBot="1" x14ac:dyDescent="0.3">
      <c r="A363" s="336" t="s">
        <v>81</v>
      </c>
      <c r="B363" s="295">
        <v>153</v>
      </c>
      <c r="C363" s="193">
        <v>20</v>
      </c>
      <c r="D363" s="194">
        <v>19</v>
      </c>
      <c r="E363" s="347">
        <v>2764</v>
      </c>
      <c r="F363" s="350">
        <v>35</v>
      </c>
      <c r="G363" s="351">
        <v>14</v>
      </c>
      <c r="H363" s="190">
        <v>349</v>
      </c>
      <c r="I363" s="193">
        <v>15</v>
      </c>
      <c r="J363" s="194">
        <v>11</v>
      </c>
      <c r="K363" s="307">
        <f t="shared" si="79"/>
        <v>3380</v>
      </c>
    </row>
    <row r="364" spans="1:11" ht="16.5" thickBot="1" x14ac:dyDescent="0.3">
      <c r="A364" s="313" t="s">
        <v>110</v>
      </c>
      <c r="B364" s="314"/>
      <c r="C364" s="344"/>
      <c r="D364" s="345"/>
      <c r="E364" s="346"/>
      <c r="F364" s="315"/>
      <c r="G364" s="315"/>
      <c r="H364" s="315"/>
      <c r="I364" s="315"/>
      <c r="J364" s="315"/>
      <c r="K364" s="362"/>
    </row>
    <row r="365" spans="1:11" ht="15.75" thickBot="1" x14ac:dyDescent="0.3">
      <c r="A365" s="13" t="s">
        <v>77</v>
      </c>
      <c r="B365" s="294">
        <v>6575</v>
      </c>
      <c r="C365" s="243">
        <v>629</v>
      </c>
      <c r="D365" s="251">
        <v>707</v>
      </c>
      <c r="E365" s="347">
        <v>96454</v>
      </c>
      <c r="F365" s="348">
        <v>4513</v>
      </c>
      <c r="G365" s="349">
        <v>670</v>
      </c>
      <c r="H365" s="242">
        <v>17231</v>
      </c>
      <c r="I365" s="243">
        <v>640</v>
      </c>
      <c r="J365" s="251">
        <v>393</v>
      </c>
      <c r="K365" s="307">
        <f>SUM(B365:J365)</f>
        <v>127812</v>
      </c>
    </row>
    <row r="366" spans="1:11" ht="15.75" thickBot="1" x14ac:dyDescent="0.3">
      <c r="A366" s="15" t="s">
        <v>78</v>
      </c>
      <c r="B366" s="295">
        <v>4613</v>
      </c>
      <c r="C366" s="193">
        <v>570</v>
      </c>
      <c r="D366" s="194">
        <v>553</v>
      </c>
      <c r="E366" s="347">
        <v>21416</v>
      </c>
      <c r="F366" s="350">
        <v>4470</v>
      </c>
      <c r="G366" s="351">
        <v>458</v>
      </c>
      <c r="H366" s="190">
        <v>3275</v>
      </c>
      <c r="I366" s="193">
        <v>170</v>
      </c>
      <c r="J366" s="194">
        <v>43</v>
      </c>
      <c r="K366" s="307">
        <f t="shared" ref="K366:K369" si="80">SUM(B366:J366)</f>
        <v>35568</v>
      </c>
    </row>
    <row r="367" spans="1:11" ht="15.75" thickBot="1" x14ac:dyDescent="0.3">
      <c r="A367" s="15" t="s">
        <v>79</v>
      </c>
      <c r="B367" s="295">
        <v>45</v>
      </c>
      <c r="C367" s="193">
        <v>0</v>
      </c>
      <c r="D367" s="194">
        <v>1</v>
      </c>
      <c r="E367" s="347">
        <v>1329</v>
      </c>
      <c r="F367" s="350">
        <v>12</v>
      </c>
      <c r="G367" s="351">
        <v>0</v>
      </c>
      <c r="H367" s="190">
        <v>240</v>
      </c>
      <c r="I367" s="193">
        <v>16</v>
      </c>
      <c r="J367" s="194">
        <v>2</v>
      </c>
      <c r="K367" s="307">
        <f t="shared" si="80"/>
        <v>1645</v>
      </c>
    </row>
    <row r="368" spans="1:11" ht="30.75" thickBot="1" x14ac:dyDescent="0.3">
      <c r="A368" s="15" t="s">
        <v>80</v>
      </c>
      <c r="B368" s="295">
        <v>11</v>
      </c>
      <c r="C368" s="193">
        <v>0</v>
      </c>
      <c r="D368" s="194">
        <v>1</v>
      </c>
      <c r="E368" s="347">
        <v>377</v>
      </c>
      <c r="F368" s="350">
        <v>21</v>
      </c>
      <c r="G368" s="351">
        <v>0</v>
      </c>
      <c r="H368" s="190">
        <v>109</v>
      </c>
      <c r="I368" s="193">
        <v>1</v>
      </c>
      <c r="J368" s="194">
        <v>3</v>
      </c>
      <c r="K368" s="307">
        <f t="shared" si="80"/>
        <v>523</v>
      </c>
    </row>
    <row r="369" spans="1:11" ht="30.75" thickBot="1" x14ac:dyDescent="0.3">
      <c r="A369" s="15" t="s">
        <v>81</v>
      </c>
      <c r="B369" s="295">
        <v>178</v>
      </c>
      <c r="C369" s="193">
        <v>21</v>
      </c>
      <c r="D369" s="189">
        <v>19</v>
      </c>
      <c r="E369" s="352">
        <v>2780</v>
      </c>
      <c r="F369" s="350">
        <v>32</v>
      </c>
      <c r="G369" s="189">
        <v>14</v>
      </c>
      <c r="H369" s="247">
        <v>373</v>
      </c>
      <c r="I369" s="193">
        <v>15</v>
      </c>
      <c r="J369" s="189">
        <v>11</v>
      </c>
      <c r="K369" s="307">
        <f t="shared" si="80"/>
        <v>3443</v>
      </c>
    </row>
    <row r="370" spans="1:11" ht="16.5" thickBot="1" x14ac:dyDescent="0.3">
      <c r="A370" s="313" t="s">
        <v>112</v>
      </c>
      <c r="B370" s="314"/>
      <c r="C370" s="344"/>
      <c r="D370" s="345"/>
      <c r="E370" s="346"/>
      <c r="F370" s="315"/>
      <c r="G370" s="315"/>
      <c r="H370" s="315"/>
      <c r="I370" s="315"/>
      <c r="J370" s="315"/>
      <c r="K370" s="362"/>
    </row>
    <row r="371" spans="1:11" ht="15.75" thickBot="1" x14ac:dyDescent="0.3">
      <c r="A371" s="13" t="s">
        <v>71</v>
      </c>
      <c r="B371" s="294">
        <v>6514</v>
      </c>
      <c r="C371" s="243">
        <v>629</v>
      </c>
      <c r="D371" s="251">
        <v>705</v>
      </c>
      <c r="E371" s="347">
        <v>96516</v>
      </c>
      <c r="F371" s="348">
        <v>4486</v>
      </c>
      <c r="G371" s="349">
        <v>673</v>
      </c>
      <c r="H371" s="242">
        <v>17231</v>
      </c>
      <c r="I371" s="243">
        <v>640</v>
      </c>
      <c r="J371" s="251">
        <v>393</v>
      </c>
      <c r="K371" s="307">
        <f>SUM(B371:J371)</f>
        <v>127787</v>
      </c>
    </row>
    <row r="372" spans="1:11" ht="30.75" thickBot="1" x14ac:dyDescent="0.3">
      <c r="A372" s="15" t="s">
        <v>90</v>
      </c>
      <c r="B372" s="295">
        <v>4607</v>
      </c>
      <c r="C372" s="193">
        <v>570</v>
      </c>
      <c r="D372" s="194">
        <v>612</v>
      </c>
      <c r="E372" s="347">
        <v>32862</v>
      </c>
      <c r="F372" s="350">
        <v>4447</v>
      </c>
      <c r="G372" s="351">
        <v>538</v>
      </c>
      <c r="H372" s="190">
        <v>5524</v>
      </c>
      <c r="I372" s="193">
        <v>169</v>
      </c>
      <c r="J372" s="194">
        <v>45</v>
      </c>
      <c r="K372" s="307">
        <f t="shared" ref="K372:K378" si="81">SUM(B372:J372)</f>
        <v>49374</v>
      </c>
    </row>
    <row r="373" spans="1:11" ht="30.75" thickBot="1" x14ac:dyDescent="0.3">
      <c r="A373" s="15" t="s">
        <v>91</v>
      </c>
      <c r="B373" s="295">
        <v>605</v>
      </c>
      <c r="C373" s="193">
        <v>46</v>
      </c>
      <c r="D373" s="194">
        <v>41</v>
      </c>
      <c r="E373" s="347">
        <v>7558</v>
      </c>
      <c r="F373" s="350">
        <v>210</v>
      </c>
      <c r="G373" s="351">
        <v>21</v>
      </c>
      <c r="H373" s="190">
        <v>1498</v>
      </c>
      <c r="I373" s="193">
        <v>15</v>
      </c>
      <c r="J373" s="194">
        <v>36</v>
      </c>
      <c r="K373" s="307">
        <f t="shared" si="81"/>
        <v>10030</v>
      </c>
    </row>
    <row r="374" spans="1:11" ht="30.75" thickBot="1" x14ac:dyDescent="0.3">
      <c r="A374" s="15" t="s">
        <v>92</v>
      </c>
      <c r="B374" s="295">
        <v>549</v>
      </c>
      <c r="C374" s="193">
        <v>30</v>
      </c>
      <c r="D374" s="194">
        <v>69</v>
      </c>
      <c r="E374" s="347">
        <v>7230</v>
      </c>
      <c r="F374" s="350">
        <v>209</v>
      </c>
      <c r="G374" s="351">
        <v>32</v>
      </c>
      <c r="H374" s="190">
        <v>1192</v>
      </c>
      <c r="I374" s="193">
        <v>14</v>
      </c>
      <c r="J374" s="194">
        <v>15</v>
      </c>
      <c r="K374" s="307">
        <f t="shared" si="81"/>
        <v>9340</v>
      </c>
    </row>
    <row r="375" spans="1:11" ht="30.75" thickBot="1" x14ac:dyDescent="0.3">
      <c r="A375" s="15" t="s">
        <v>93</v>
      </c>
      <c r="B375" s="295">
        <v>1001</v>
      </c>
      <c r="C375" s="193">
        <v>159</v>
      </c>
      <c r="D375" s="194">
        <v>121</v>
      </c>
      <c r="E375" s="347">
        <v>5915</v>
      </c>
      <c r="F375" s="350">
        <v>313</v>
      </c>
      <c r="G375" s="351">
        <v>100</v>
      </c>
      <c r="H375" s="190">
        <v>843</v>
      </c>
      <c r="I375" s="193">
        <v>97</v>
      </c>
      <c r="J375" s="194">
        <v>7</v>
      </c>
      <c r="K375" s="307">
        <f t="shared" si="81"/>
        <v>8556</v>
      </c>
    </row>
    <row r="376" spans="1:11" ht="30.75" thickBot="1" x14ac:dyDescent="0.3">
      <c r="A376" s="15" t="s">
        <v>94</v>
      </c>
      <c r="B376" s="295">
        <v>2188</v>
      </c>
      <c r="C376" s="193">
        <v>319</v>
      </c>
      <c r="D376" s="194">
        <v>374</v>
      </c>
      <c r="E376" s="347">
        <v>6572</v>
      </c>
      <c r="F376" s="350">
        <v>3534</v>
      </c>
      <c r="G376" s="351">
        <v>381</v>
      </c>
      <c r="H376" s="190">
        <v>1021</v>
      </c>
      <c r="I376" s="193">
        <v>40</v>
      </c>
      <c r="J376" s="194">
        <v>11</v>
      </c>
      <c r="K376" s="307">
        <f>SUM(B376:J376)</f>
        <v>14440</v>
      </c>
    </row>
    <row r="377" spans="1:11" ht="30.75" thickBot="1" x14ac:dyDescent="0.3">
      <c r="A377" s="15" t="s">
        <v>82</v>
      </c>
      <c r="B377" s="295">
        <v>50</v>
      </c>
      <c r="C377" s="193">
        <v>0</v>
      </c>
      <c r="D377" s="194">
        <v>1</v>
      </c>
      <c r="E377" s="347">
        <v>780</v>
      </c>
      <c r="F377" s="350">
        <v>11</v>
      </c>
      <c r="G377" s="351">
        <v>0</v>
      </c>
      <c r="H377" s="190">
        <v>290</v>
      </c>
      <c r="I377" s="193">
        <v>15</v>
      </c>
      <c r="J377" s="194">
        <v>5</v>
      </c>
      <c r="K377" s="307">
        <f t="shared" si="81"/>
        <v>1152</v>
      </c>
    </row>
    <row r="378" spans="1:11" ht="60" x14ac:dyDescent="0.25">
      <c r="A378" s="15" t="s">
        <v>83</v>
      </c>
      <c r="B378" s="295">
        <v>11</v>
      </c>
      <c r="C378" s="193">
        <v>0</v>
      </c>
      <c r="D378" s="194">
        <v>0</v>
      </c>
      <c r="E378" s="347">
        <v>324</v>
      </c>
      <c r="F378" s="350">
        <v>6</v>
      </c>
      <c r="G378" s="351">
        <v>0</v>
      </c>
      <c r="H378" s="190">
        <v>127</v>
      </c>
      <c r="I378" s="193">
        <v>1</v>
      </c>
      <c r="J378" s="194">
        <v>4</v>
      </c>
      <c r="K378" s="307">
        <f t="shared" si="81"/>
        <v>473</v>
      </c>
    </row>
    <row r="379" spans="1:11" ht="30.75" thickBot="1" x14ac:dyDescent="0.3">
      <c r="A379" s="15" t="s">
        <v>81</v>
      </c>
      <c r="B379" s="295">
        <v>164</v>
      </c>
      <c r="C379" s="193">
        <v>21</v>
      </c>
      <c r="D379" s="194">
        <v>19</v>
      </c>
      <c r="E379" s="347">
        <v>3069</v>
      </c>
      <c r="F379" s="350">
        <v>38</v>
      </c>
      <c r="G379" s="351">
        <v>14</v>
      </c>
      <c r="H379" s="190">
        <v>390</v>
      </c>
      <c r="I379" s="193">
        <v>15</v>
      </c>
      <c r="J379" s="194">
        <v>11</v>
      </c>
      <c r="K379" s="310">
        <f>SUM(B379:J379)</f>
        <v>3741</v>
      </c>
    </row>
    <row r="380" spans="1:11" ht="16.5" thickBot="1" x14ac:dyDescent="0.3">
      <c r="A380" s="313">
        <v>44159</v>
      </c>
      <c r="B380" s="314"/>
      <c r="C380" s="344"/>
      <c r="D380" s="345"/>
      <c r="E380" s="346"/>
      <c r="F380" s="315"/>
      <c r="G380" s="315"/>
      <c r="H380" s="315"/>
      <c r="I380" s="315"/>
      <c r="J380" s="315"/>
      <c r="K380" s="368"/>
    </row>
    <row r="381" spans="1:11" x14ac:dyDescent="0.25">
      <c r="A381" s="13" t="s">
        <v>77</v>
      </c>
      <c r="B381" s="294">
        <v>6494</v>
      </c>
      <c r="C381" s="243">
        <v>629</v>
      </c>
      <c r="D381" s="251">
        <v>709</v>
      </c>
      <c r="E381" s="347">
        <v>96235</v>
      </c>
      <c r="F381" s="348">
        <v>4484</v>
      </c>
      <c r="G381" s="349">
        <v>672</v>
      </c>
      <c r="H381" s="242">
        <v>17231</v>
      </c>
      <c r="I381" s="243">
        <v>630</v>
      </c>
      <c r="J381" s="251">
        <v>393</v>
      </c>
      <c r="K381" s="307">
        <f>SUM(B381:J381)</f>
        <v>127477</v>
      </c>
    </row>
    <row r="382" spans="1:11" x14ac:dyDescent="0.25">
      <c r="A382" s="15" t="s">
        <v>78</v>
      </c>
      <c r="B382" s="295">
        <v>4627</v>
      </c>
      <c r="C382" s="193">
        <v>570</v>
      </c>
      <c r="D382" s="194">
        <v>545</v>
      </c>
      <c r="E382" s="347">
        <v>23417</v>
      </c>
      <c r="F382" s="350">
        <v>4447</v>
      </c>
      <c r="G382" s="351">
        <v>466</v>
      </c>
      <c r="H382" s="190">
        <v>3189</v>
      </c>
      <c r="I382" s="193">
        <v>168</v>
      </c>
      <c r="J382" s="194">
        <v>71</v>
      </c>
      <c r="K382" s="308">
        <f t="shared" ref="K382:K384" si="82">SUM(B382:J382)</f>
        <v>37500</v>
      </c>
    </row>
    <row r="383" spans="1:11" x14ac:dyDescent="0.25">
      <c r="A383" s="15" t="s">
        <v>79</v>
      </c>
      <c r="B383" s="295">
        <v>48</v>
      </c>
      <c r="C383" s="193">
        <v>0</v>
      </c>
      <c r="D383" s="194">
        <v>1</v>
      </c>
      <c r="E383" s="347">
        <v>808</v>
      </c>
      <c r="F383" s="350">
        <v>11</v>
      </c>
      <c r="G383" s="351">
        <v>0</v>
      </c>
      <c r="H383" s="190">
        <v>238</v>
      </c>
      <c r="I383" s="193">
        <v>15</v>
      </c>
      <c r="J383" s="194">
        <v>2</v>
      </c>
      <c r="K383" s="309">
        <f t="shared" si="82"/>
        <v>1123</v>
      </c>
    </row>
    <row r="384" spans="1:11" ht="30" x14ac:dyDescent="0.25">
      <c r="A384" s="15" t="s">
        <v>80</v>
      </c>
      <c r="B384" s="295">
        <v>5</v>
      </c>
      <c r="C384" s="193">
        <v>0</v>
      </c>
      <c r="D384" s="194">
        <v>0</v>
      </c>
      <c r="E384" s="347">
        <v>185</v>
      </c>
      <c r="F384" s="350">
        <v>6</v>
      </c>
      <c r="G384" s="351">
        <v>0</v>
      </c>
      <c r="H384" s="190">
        <v>76</v>
      </c>
      <c r="I384" s="193">
        <v>3</v>
      </c>
      <c r="J384" s="194">
        <v>2</v>
      </c>
      <c r="K384" s="310">
        <f t="shared" si="82"/>
        <v>277</v>
      </c>
    </row>
    <row r="385" spans="1:11" ht="30.75" thickBot="1" x14ac:dyDescent="0.3">
      <c r="A385" s="15" t="s">
        <v>81</v>
      </c>
      <c r="B385" s="295">
        <v>179</v>
      </c>
      <c r="C385" s="193">
        <v>21</v>
      </c>
      <c r="D385" s="189">
        <v>19</v>
      </c>
      <c r="E385" s="352">
        <v>3043</v>
      </c>
      <c r="F385" s="350">
        <v>38</v>
      </c>
      <c r="G385" s="189">
        <v>14</v>
      </c>
      <c r="H385" s="247">
        <v>399</v>
      </c>
      <c r="I385" s="193">
        <v>15</v>
      </c>
      <c r="J385" s="189">
        <v>11</v>
      </c>
      <c r="K385" s="310">
        <f>SUM(B385:J385)</f>
        <v>3739</v>
      </c>
    </row>
    <row r="386" spans="1:11" ht="16.5" thickBot="1" x14ac:dyDescent="0.3">
      <c r="A386" s="313">
        <v>44161</v>
      </c>
      <c r="B386" s="314"/>
      <c r="C386" s="344"/>
      <c r="D386" s="345"/>
      <c r="E386" s="346"/>
      <c r="F386" s="315"/>
      <c r="G386" s="315"/>
      <c r="H386" s="315"/>
      <c r="I386" s="315"/>
      <c r="J386" s="315"/>
      <c r="K386" s="368"/>
    </row>
    <row r="387" spans="1:11" x14ac:dyDescent="0.25">
      <c r="A387" s="13" t="s">
        <v>71</v>
      </c>
      <c r="B387" s="294">
        <v>6529</v>
      </c>
      <c r="C387" s="243">
        <v>629</v>
      </c>
      <c r="D387" s="251">
        <v>709</v>
      </c>
      <c r="E387" s="347">
        <v>96515</v>
      </c>
      <c r="F387" s="348">
        <v>4486</v>
      </c>
      <c r="G387" s="349">
        <v>672</v>
      </c>
      <c r="H387" s="242">
        <v>17231</v>
      </c>
      <c r="I387" s="243">
        <v>641</v>
      </c>
      <c r="J387" s="251"/>
      <c r="K387" s="307">
        <f>SUM(B387:J387)</f>
        <v>127412</v>
      </c>
    </row>
    <row r="388" spans="1:11" ht="30" x14ac:dyDescent="0.25">
      <c r="A388" s="15" t="s">
        <v>90</v>
      </c>
      <c r="B388" s="295">
        <v>4750</v>
      </c>
      <c r="C388" s="193">
        <v>574</v>
      </c>
      <c r="D388" s="194">
        <v>627</v>
      </c>
      <c r="E388" s="347">
        <v>34238</v>
      </c>
      <c r="F388" s="350">
        <v>4423</v>
      </c>
      <c r="G388" s="351">
        <v>554</v>
      </c>
      <c r="H388" s="190">
        <v>5706</v>
      </c>
      <c r="I388" s="193">
        <v>174</v>
      </c>
      <c r="J388" s="194"/>
      <c r="K388" s="308">
        <f t="shared" ref="K388:K394" si="83">SUM(B388:J388)</f>
        <v>51046</v>
      </c>
    </row>
    <row r="389" spans="1:11" ht="30" x14ac:dyDescent="0.25">
      <c r="A389" s="15" t="s">
        <v>91</v>
      </c>
      <c r="B389" s="295">
        <v>476</v>
      </c>
      <c r="C389" s="193">
        <v>32</v>
      </c>
      <c r="D389" s="194">
        <v>41</v>
      </c>
      <c r="E389" s="347">
        <v>8149</v>
      </c>
      <c r="F389" s="350">
        <v>151</v>
      </c>
      <c r="G389" s="351">
        <v>17</v>
      </c>
      <c r="H389" s="190">
        <v>1512</v>
      </c>
      <c r="I389" s="193">
        <v>13</v>
      </c>
      <c r="J389" s="194"/>
      <c r="K389" s="309">
        <f t="shared" si="83"/>
        <v>10391</v>
      </c>
    </row>
    <row r="390" spans="1:11" ht="30" x14ac:dyDescent="0.25">
      <c r="A390" s="15" t="s">
        <v>92</v>
      </c>
      <c r="B390" s="295">
        <v>549</v>
      </c>
      <c r="C390" s="193">
        <v>41</v>
      </c>
      <c r="D390" s="194">
        <v>87</v>
      </c>
      <c r="E390" s="347">
        <v>8286</v>
      </c>
      <c r="F390" s="350">
        <v>273</v>
      </c>
      <c r="G390" s="351">
        <v>39</v>
      </c>
      <c r="H390" s="190">
        <v>1229</v>
      </c>
      <c r="I390" s="193">
        <v>13</v>
      </c>
      <c r="J390" s="194"/>
      <c r="K390" s="309">
        <f t="shared" si="83"/>
        <v>10517</v>
      </c>
    </row>
    <row r="391" spans="1:11" ht="30" x14ac:dyDescent="0.25">
      <c r="A391" s="15" t="s">
        <v>93</v>
      </c>
      <c r="B391" s="295">
        <v>768</v>
      </c>
      <c r="C391" s="193">
        <v>95</v>
      </c>
      <c r="D391" s="194">
        <v>143</v>
      </c>
      <c r="E391" s="347">
        <v>6231</v>
      </c>
      <c r="F391" s="350">
        <v>848</v>
      </c>
      <c r="G391" s="351">
        <v>94</v>
      </c>
      <c r="H391" s="190">
        <v>805</v>
      </c>
      <c r="I391" s="193">
        <v>100</v>
      </c>
      <c r="J391" s="194"/>
      <c r="K391" s="309">
        <f t="shared" si="83"/>
        <v>9084</v>
      </c>
    </row>
    <row r="392" spans="1:11" ht="30" x14ac:dyDescent="0.25">
      <c r="A392" s="15" t="s">
        <v>94</v>
      </c>
      <c r="B392" s="295">
        <v>2552</v>
      </c>
      <c r="C392" s="193">
        <v>395</v>
      </c>
      <c r="D392" s="194">
        <v>342</v>
      </c>
      <c r="E392" s="347">
        <v>6094</v>
      </c>
      <c r="F392" s="350">
        <v>3074</v>
      </c>
      <c r="G392" s="351">
        <v>401</v>
      </c>
      <c r="H392" s="190">
        <v>1048</v>
      </c>
      <c r="I392" s="193">
        <v>41</v>
      </c>
      <c r="J392" s="194"/>
      <c r="K392" s="309">
        <f t="shared" si="83"/>
        <v>13947</v>
      </c>
    </row>
    <row r="393" spans="1:11" ht="30" x14ac:dyDescent="0.25">
      <c r="A393" s="15" t="s">
        <v>82</v>
      </c>
      <c r="B393" s="295">
        <v>48</v>
      </c>
      <c r="C393" s="193">
        <v>0</v>
      </c>
      <c r="D393" s="194">
        <v>1</v>
      </c>
      <c r="E393" s="347">
        <v>742</v>
      </c>
      <c r="F393" s="350">
        <v>9</v>
      </c>
      <c r="G393" s="351">
        <v>0</v>
      </c>
      <c r="H393" s="190">
        <v>296</v>
      </c>
      <c r="I393" s="193">
        <v>15</v>
      </c>
      <c r="J393" s="194"/>
      <c r="K393" s="309">
        <f t="shared" si="83"/>
        <v>1111</v>
      </c>
    </row>
    <row r="394" spans="1:11" ht="60" x14ac:dyDescent="0.25">
      <c r="A394" s="15" t="s">
        <v>83</v>
      </c>
      <c r="B394" s="295">
        <v>2</v>
      </c>
      <c r="C394" s="193">
        <v>0</v>
      </c>
      <c r="D394" s="194">
        <v>0</v>
      </c>
      <c r="E394" s="347">
        <v>207</v>
      </c>
      <c r="F394" s="350">
        <v>7</v>
      </c>
      <c r="G394" s="351">
        <v>0</v>
      </c>
      <c r="H394" s="190">
        <v>111</v>
      </c>
      <c r="I394" s="193">
        <v>1</v>
      </c>
      <c r="J394" s="194"/>
      <c r="K394" s="310">
        <f t="shared" si="83"/>
        <v>328</v>
      </c>
    </row>
    <row r="395" spans="1:11" ht="30.75" thickBot="1" x14ac:dyDescent="0.3">
      <c r="A395" s="15" t="s">
        <v>81</v>
      </c>
      <c r="B395" s="295">
        <v>166</v>
      </c>
      <c r="C395" s="193">
        <v>22</v>
      </c>
      <c r="D395" s="189">
        <v>20</v>
      </c>
      <c r="E395" s="347">
        <v>3155</v>
      </c>
      <c r="F395" s="350">
        <v>42</v>
      </c>
      <c r="G395" s="189">
        <v>15</v>
      </c>
      <c r="H395" s="247">
        <v>400</v>
      </c>
      <c r="I395" s="193">
        <v>15</v>
      </c>
      <c r="J395" s="194"/>
      <c r="K395" s="310">
        <f>SUM(B395:J395)</f>
        <v>3835</v>
      </c>
    </row>
    <row r="396" spans="1:11" ht="16.5" thickBot="1" x14ac:dyDescent="0.3">
      <c r="A396" s="313">
        <v>44166</v>
      </c>
      <c r="B396" s="314"/>
      <c r="C396" s="344"/>
      <c r="D396" s="345"/>
      <c r="E396" s="346"/>
      <c r="F396" s="315"/>
      <c r="G396" s="315"/>
      <c r="H396" s="315"/>
      <c r="I396" s="315"/>
      <c r="J396" s="315"/>
      <c r="K396" s="368"/>
    </row>
    <row r="397" spans="1:11" x14ac:dyDescent="0.25">
      <c r="A397" s="13" t="s">
        <v>77</v>
      </c>
      <c r="B397" s="294">
        <v>6477</v>
      </c>
      <c r="C397" s="243">
        <v>629</v>
      </c>
      <c r="D397" s="251">
        <v>710</v>
      </c>
      <c r="E397" s="347">
        <v>96478</v>
      </c>
      <c r="F397" s="348">
        <v>4486</v>
      </c>
      <c r="G397" s="349">
        <v>674</v>
      </c>
      <c r="H397" s="242">
        <v>17231</v>
      </c>
      <c r="I397" s="243">
        <v>621</v>
      </c>
      <c r="J397" s="251">
        <v>393</v>
      </c>
      <c r="K397" s="307">
        <f>SUM(B397:J397)</f>
        <v>127699</v>
      </c>
    </row>
    <row r="398" spans="1:11" x14ac:dyDescent="0.25">
      <c r="A398" s="15" t="s">
        <v>78</v>
      </c>
      <c r="B398" s="295">
        <v>4379</v>
      </c>
      <c r="C398" s="193">
        <v>574</v>
      </c>
      <c r="D398" s="194">
        <v>550</v>
      </c>
      <c r="E398" s="347">
        <v>24145</v>
      </c>
      <c r="F398" s="350">
        <v>4420</v>
      </c>
      <c r="G398" s="351">
        <v>433</v>
      </c>
      <c r="H398" s="190">
        <v>3285</v>
      </c>
      <c r="I398" s="193">
        <v>172</v>
      </c>
      <c r="J398" s="194">
        <v>62</v>
      </c>
      <c r="K398" s="308">
        <f t="shared" ref="K398:K400" si="84">SUM(B398:J398)</f>
        <v>38020</v>
      </c>
    </row>
    <row r="399" spans="1:11" x14ac:dyDescent="0.25">
      <c r="A399" s="15" t="s">
        <v>79</v>
      </c>
      <c r="B399" s="295">
        <v>54</v>
      </c>
      <c r="C399" s="193">
        <v>0</v>
      </c>
      <c r="D399" s="194">
        <v>1</v>
      </c>
      <c r="E399" s="347">
        <v>813</v>
      </c>
      <c r="F399" s="350">
        <v>9</v>
      </c>
      <c r="G399" s="351">
        <v>0</v>
      </c>
      <c r="H399" s="190">
        <v>196</v>
      </c>
      <c r="I399" s="193">
        <v>14</v>
      </c>
      <c r="J399" s="194">
        <v>3</v>
      </c>
      <c r="K399" s="309">
        <f t="shared" si="84"/>
        <v>1090</v>
      </c>
    </row>
    <row r="400" spans="1:11" ht="30" x14ac:dyDescent="0.25">
      <c r="A400" s="15" t="s">
        <v>80</v>
      </c>
      <c r="B400" s="295">
        <v>0</v>
      </c>
      <c r="C400" s="193">
        <v>0</v>
      </c>
      <c r="D400" s="194">
        <v>1</v>
      </c>
      <c r="E400" s="347">
        <v>144</v>
      </c>
      <c r="F400" s="350">
        <v>7</v>
      </c>
      <c r="G400" s="351">
        <v>2</v>
      </c>
      <c r="H400" s="190">
        <v>39</v>
      </c>
      <c r="I400" s="193">
        <v>0</v>
      </c>
      <c r="J400" s="194">
        <v>1</v>
      </c>
      <c r="K400" s="310">
        <f t="shared" si="84"/>
        <v>194</v>
      </c>
    </row>
    <row r="401" spans="1:11" ht="30.75" thickBot="1" x14ac:dyDescent="0.3">
      <c r="A401" s="15" t="s">
        <v>81</v>
      </c>
      <c r="B401" s="295">
        <v>168</v>
      </c>
      <c r="C401" s="193">
        <v>22</v>
      </c>
      <c r="D401" s="189">
        <v>20</v>
      </c>
      <c r="E401" s="352">
        <v>3136</v>
      </c>
      <c r="F401" s="350">
        <v>42</v>
      </c>
      <c r="G401" s="189">
        <v>15</v>
      </c>
      <c r="H401" s="247">
        <v>409</v>
      </c>
      <c r="I401" s="193">
        <v>15</v>
      </c>
      <c r="J401" s="189">
        <v>11</v>
      </c>
      <c r="K401" s="310">
        <f>SUM(B401:J401)</f>
        <v>3838</v>
      </c>
    </row>
    <row r="402" spans="1:11" ht="16.5" thickBot="1" x14ac:dyDescent="0.3">
      <c r="A402" s="313">
        <v>44168</v>
      </c>
      <c r="B402" s="314"/>
      <c r="C402" s="344"/>
      <c r="D402" s="345"/>
      <c r="E402" s="346"/>
      <c r="F402" s="315"/>
      <c r="G402" s="315"/>
      <c r="H402" s="315"/>
      <c r="I402" s="315"/>
      <c r="J402" s="315"/>
      <c r="K402" s="368"/>
    </row>
    <row r="403" spans="1:11" ht="15.75" thickBot="1" x14ac:dyDescent="0.3">
      <c r="A403" s="13" t="s">
        <v>71</v>
      </c>
      <c r="B403" s="294">
        <v>6504</v>
      </c>
      <c r="C403" s="243">
        <v>645</v>
      </c>
      <c r="D403" s="251">
        <v>710</v>
      </c>
      <c r="E403" s="347">
        <v>96342</v>
      </c>
      <c r="F403" s="348">
        <v>4482</v>
      </c>
      <c r="G403" s="349">
        <v>673</v>
      </c>
      <c r="H403" s="242">
        <v>17231</v>
      </c>
      <c r="I403" s="243">
        <v>620</v>
      </c>
      <c r="J403" s="251">
        <v>393</v>
      </c>
      <c r="K403" s="307">
        <f>SUM(B403:J403)</f>
        <v>127600</v>
      </c>
    </row>
    <row r="404" spans="1:11" ht="30.75" thickBot="1" x14ac:dyDescent="0.3">
      <c r="A404" s="15" t="s">
        <v>90</v>
      </c>
      <c r="B404" s="295">
        <v>4633</v>
      </c>
      <c r="C404" s="193">
        <v>593</v>
      </c>
      <c r="D404" s="194">
        <v>611</v>
      </c>
      <c r="E404" s="347">
        <v>37081</v>
      </c>
      <c r="F404" s="350">
        <v>4418</v>
      </c>
      <c r="G404" s="351">
        <v>574</v>
      </c>
      <c r="H404" s="190">
        <v>5766</v>
      </c>
      <c r="I404" s="193">
        <v>173</v>
      </c>
      <c r="J404" s="194">
        <v>45</v>
      </c>
      <c r="K404" s="307">
        <f t="shared" ref="K404:K411" si="85">SUM(B404:J404)</f>
        <v>53894</v>
      </c>
    </row>
    <row r="405" spans="1:11" ht="30.75" thickBot="1" x14ac:dyDescent="0.3">
      <c r="A405" s="15" t="s">
        <v>91</v>
      </c>
      <c r="B405" s="295">
        <v>510</v>
      </c>
      <c r="C405" s="193">
        <v>34</v>
      </c>
      <c r="D405" s="194">
        <v>48</v>
      </c>
      <c r="E405" s="347">
        <v>9270</v>
      </c>
      <c r="F405" s="350">
        <v>235</v>
      </c>
      <c r="G405" s="351">
        <v>31</v>
      </c>
      <c r="H405" s="190">
        <v>1667</v>
      </c>
      <c r="I405" s="193">
        <v>14</v>
      </c>
      <c r="J405" s="194">
        <v>36</v>
      </c>
      <c r="K405" s="307">
        <f t="shared" si="85"/>
        <v>11845</v>
      </c>
    </row>
    <row r="406" spans="1:11" ht="30.75" thickBot="1" x14ac:dyDescent="0.3">
      <c r="A406" s="15" t="s">
        <v>92</v>
      </c>
      <c r="B406" s="295">
        <v>599</v>
      </c>
      <c r="C406" s="193">
        <v>41</v>
      </c>
      <c r="D406" s="194">
        <v>81</v>
      </c>
      <c r="E406" s="347">
        <v>8899</v>
      </c>
      <c r="F406" s="350">
        <v>420</v>
      </c>
      <c r="G406" s="351">
        <v>48</v>
      </c>
      <c r="H406" s="190">
        <v>1392</v>
      </c>
      <c r="I406" s="193">
        <v>13</v>
      </c>
      <c r="J406" s="194">
        <v>15</v>
      </c>
      <c r="K406" s="307">
        <f t="shared" si="85"/>
        <v>11508</v>
      </c>
    </row>
    <row r="407" spans="1:11" ht="30.75" thickBot="1" x14ac:dyDescent="0.3">
      <c r="A407" s="15" t="s">
        <v>93</v>
      </c>
      <c r="B407" s="295">
        <v>805</v>
      </c>
      <c r="C407" s="193">
        <v>98</v>
      </c>
      <c r="D407" s="194">
        <v>124</v>
      </c>
      <c r="E407" s="347">
        <v>6378</v>
      </c>
      <c r="F407" s="350">
        <v>907</v>
      </c>
      <c r="G407" s="351">
        <v>103</v>
      </c>
      <c r="H407" s="190">
        <v>748</v>
      </c>
      <c r="I407" s="193">
        <v>98</v>
      </c>
      <c r="J407" s="194">
        <v>7</v>
      </c>
      <c r="K407" s="307">
        <f t="shared" si="85"/>
        <v>9268</v>
      </c>
    </row>
    <row r="408" spans="1:11" ht="30.75" thickBot="1" x14ac:dyDescent="0.3">
      <c r="A408" s="15" t="s">
        <v>94</v>
      </c>
      <c r="B408" s="295">
        <v>2268</v>
      </c>
      <c r="C408" s="193">
        <v>410</v>
      </c>
      <c r="D408" s="194">
        <v>338</v>
      </c>
      <c r="E408" s="347">
        <v>6193</v>
      </c>
      <c r="F408" s="350">
        <v>2707</v>
      </c>
      <c r="G408" s="351">
        <v>361</v>
      </c>
      <c r="H408" s="190">
        <v>902</v>
      </c>
      <c r="I408" s="193">
        <v>39</v>
      </c>
      <c r="J408" s="194">
        <v>11</v>
      </c>
      <c r="K408" s="307">
        <f t="shared" si="85"/>
        <v>13229</v>
      </c>
    </row>
    <row r="409" spans="1:11" ht="30.75" thickBot="1" x14ac:dyDescent="0.3">
      <c r="A409" s="15" t="s">
        <v>82</v>
      </c>
      <c r="B409" s="295">
        <v>53</v>
      </c>
      <c r="C409" s="193">
        <v>0</v>
      </c>
      <c r="D409" s="194">
        <v>1</v>
      </c>
      <c r="E409" s="347">
        <v>771</v>
      </c>
      <c r="F409" s="350">
        <v>10</v>
      </c>
      <c r="G409" s="351">
        <v>0</v>
      </c>
      <c r="H409" s="190">
        <v>283</v>
      </c>
      <c r="I409" s="193">
        <v>13</v>
      </c>
      <c r="J409" s="194">
        <v>5</v>
      </c>
      <c r="K409" s="307">
        <f t="shared" si="85"/>
        <v>1136</v>
      </c>
    </row>
    <row r="410" spans="1:11" ht="60.75" thickBot="1" x14ac:dyDescent="0.3">
      <c r="A410" s="15" t="s">
        <v>83</v>
      </c>
      <c r="B410" s="295">
        <v>4</v>
      </c>
      <c r="C410" s="193">
        <v>0</v>
      </c>
      <c r="D410" s="194">
        <v>1</v>
      </c>
      <c r="E410" s="347">
        <v>123</v>
      </c>
      <c r="F410" s="350">
        <v>6</v>
      </c>
      <c r="G410" s="351">
        <v>2</v>
      </c>
      <c r="H410" s="190">
        <v>125</v>
      </c>
      <c r="I410" s="193">
        <v>0</v>
      </c>
      <c r="J410" s="194">
        <v>4</v>
      </c>
      <c r="K410" s="307">
        <f t="shared" si="85"/>
        <v>265</v>
      </c>
    </row>
    <row r="411" spans="1:11" ht="30.75" thickBot="1" x14ac:dyDescent="0.3">
      <c r="A411" s="15" t="s">
        <v>81</v>
      </c>
      <c r="B411" s="295">
        <v>170</v>
      </c>
      <c r="C411" s="193">
        <v>22</v>
      </c>
      <c r="D411" s="189">
        <v>20</v>
      </c>
      <c r="E411" s="347">
        <v>3172</v>
      </c>
      <c r="F411" s="350">
        <v>43</v>
      </c>
      <c r="G411" s="189">
        <v>16</v>
      </c>
      <c r="H411" s="247">
        <v>422</v>
      </c>
      <c r="I411" s="193">
        <v>15</v>
      </c>
      <c r="J411" s="194">
        <v>11</v>
      </c>
      <c r="K411" s="307">
        <f t="shared" si="85"/>
        <v>3891</v>
      </c>
    </row>
    <row r="412" spans="1:11" ht="16.5" thickBot="1" x14ac:dyDescent="0.3">
      <c r="A412" s="313">
        <v>44175</v>
      </c>
      <c r="B412" s="314"/>
      <c r="C412" s="344"/>
      <c r="D412" s="345"/>
      <c r="E412" s="346"/>
      <c r="F412" s="315"/>
      <c r="G412" s="315"/>
      <c r="H412" s="315"/>
      <c r="I412" s="315"/>
      <c r="J412" s="315"/>
      <c r="K412" s="368"/>
    </row>
    <row r="413" spans="1:11" x14ac:dyDescent="0.25">
      <c r="A413" s="13" t="s">
        <v>71</v>
      </c>
      <c r="B413" s="294">
        <v>6483</v>
      </c>
      <c r="C413" s="243">
        <v>645</v>
      </c>
      <c r="D413" s="251">
        <v>709</v>
      </c>
      <c r="E413" s="347">
        <v>96366</v>
      </c>
      <c r="F413" s="348">
        <v>4482</v>
      </c>
      <c r="G413" s="349">
        <v>673</v>
      </c>
      <c r="H413" s="242">
        <v>17231</v>
      </c>
      <c r="I413" s="243">
        <v>622</v>
      </c>
      <c r="J413" s="251">
        <v>393</v>
      </c>
      <c r="K413" s="307">
        <f>SUM(B413:J413)</f>
        <v>127604</v>
      </c>
    </row>
    <row r="414" spans="1:11" ht="30" x14ac:dyDescent="0.25">
      <c r="A414" s="15" t="s">
        <v>90</v>
      </c>
      <c r="B414" s="295">
        <v>4464</v>
      </c>
      <c r="C414" s="193">
        <v>575</v>
      </c>
      <c r="D414" s="194">
        <v>609</v>
      </c>
      <c r="E414" s="347">
        <v>38020</v>
      </c>
      <c r="F414" s="350">
        <v>4418</v>
      </c>
      <c r="G414" s="351">
        <v>581</v>
      </c>
      <c r="H414" s="190">
        <v>5673</v>
      </c>
      <c r="I414" s="193">
        <v>173</v>
      </c>
      <c r="J414" s="194">
        <v>207</v>
      </c>
      <c r="K414" s="308">
        <f t="shared" ref="K414:K420" si="86">SUM(B414:J414)</f>
        <v>54720</v>
      </c>
    </row>
    <row r="415" spans="1:11" ht="30" x14ac:dyDescent="0.25">
      <c r="A415" s="15" t="s">
        <v>91</v>
      </c>
      <c r="B415" s="295">
        <v>537</v>
      </c>
      <c r="C415" s="193">
        <v>42</v>
      </c>
      <c r="D415" s="194">
        <v>56</v>
      </c>
      <c r="E415" s="347">
        <v>9885</v>
      </c>
      <c r="F415" s="350">
        <v>235</v>
      </c>
      <c r="G415" s="351">
        <v>34</v>
      </c>
      <c r="H415" s="190">
        <v>1559</v>
      </c>
      <c r="I415" s="193">
        <v>17</v>
      </c>
      <c r="J415" s="194">
        <v>51</v>
      </c>
      <c r="K415" s="309">
        <f t="shared" si="86"/>
        <v>12416</v>
      </c>
    </row>
    <row r="416" spans="1:11" ht="30" x14ac:dyDescent="0.25">
      <c r="A416" s="15" t="s">
        <v>92</v>
      </c>
      <c r="B416" s="295">
        <v>611</v>
      </c>
      <c r="C416" s="193">
        <v>48</v>
      </c>
      <c r="D416" s="194">
        <v>88</v>
      </c>
      <c r="E416" s="347">
        <v>9125</v>
      </c>
      <c r="F416" s="350">
        <v>420</v>
      </c>
      <c r="G416" s="351">
        <v>47</v>
      </c>
      <c r="H416" s="190">
        <v>1129</v>
      </c>
      <c r="I416" s="193">
        <v>16</v>
      </c>
      <c r="J416" s="194">
        <v>27</v>
      </c>
      <c r="K416" s="309">
        <f t="shared" si="86"/>
        <v>11511</v>
      </c>
    </row>
    <row r="417" spans="1:11" ht="30" x14ac:dyDescent="0.25">
      <c r="A417" s="15" t="s">
        <v>93</v>
      </c>
      <c r="B417" s="295">
        <v>833</v>
      </c>
      <c r="C417" s="193">
        <v>93</v>
      </c>
      <c r="D417" s="194">
        <v>137</v>
      </c>
      <c r="E417" s="347">
        <v>6463</v>
      </c>
      <c r="F417" s="350">
        <v>907</v>
      </c>
      <c r="G417" s="351">
        <v>113</v>
      </c>
      <c r="H417" s="190">
        <v>709</v>
      </c>
      <c r="I417" s="193">
        <v>99</v>
      </c>
      <c r="J417" s="194">
        <v>16</v>
      </c>
      <c r="K417" s="309">
        <f t="shared" si="86"/>
        <v>9370</v>
      </c>
    </row>
    <row r="418" spans="1:11" ht="30" x14ac:dyDescent="0.25">
      <c r="A418" s="15" t="s">
        <v>94</v>
      </c>
      <c r="B418" s="295">
        <v>2161</v>
      </c>
      <c r="C418" s="193">
        <v>383</v>
      </c>
      <c r="D418" s="194">
        <v>303</v>
      </c>
      <c r="E418" s="347">
        <v>5323</v>
      </c>
      <c r="F418" s="350">
        <v>2707</v>
      </c>
      <c r="G418" s="351">
        <v>369</v>
      </c>
      <c r="H418" s="190">
        <v>1124</v>
      </c>
      <c r="I418" s="193">
        <v>34</v>
      </c>
      <c r="J418" s="194">
        <v>14</v>
      </c>
      <c r="K418" s="309">
        <f t="shared" si="86"/>
        <v>12418</v>
      </c>
    </row>
    <row r="419" spans="1:11" ht="30" x14ac:dyDescent="0.25">
      <c r="A419" s="15" t="s">
        <v>82</v>
      </c>
      <c r="B419" s="295">
        <v>62</v>
      </c>
      <c r="C419" s="193">
        <v>0</v>
      </c>
      <c r="D419" s="194">
        <v>1</v>
      </c>
      <c r="E419" s="347">
        <v>722</v>
      </c>
      <c r="F419" s="350">
        <v>10</v>
      </c>
      <c r="G419" s="351">
        <v>0</v>
      </c>
      <c r="H419" s="190">
        <v>242</v>
      </c>
      <c r="I419" s="193">
        <v>13</v>
      </c>
      <c r="J419" s="194">
        <v>4</v>
      </c>
      <c r="K419" s="309">
        <f t="shared" si="86"/>
        <v>1054</v>
      </c>
    </row>
    <row r="420" spans="1:11" ht="60" x14ac:dyDescent="0.25">
      <c r="A420" s="15" t="s">
        <v>83</v>
      </c>
      <c r="B420" s="295">
        <v>7</v>
      </c>
      <c r="C420" s="193">
        <v>0</v>
      </c>
      <c r="D420" s="194">
        <v>0</v>
      </c>
      <c r="E420" s="347">
        <v>111</v>
      </c>
      <c r="F420" s="350">
        <v>6</v>
      </c>
      <c r="G420" s="351">
        <v>2</v>
      </c>
      <c r="H420" s="190">
        <v>93</v>
      </c>
      <c r="I420" s="193">
        <v>1</v>
      </c>
      <c r="J420" s="194">
        <v>2</v>
      </c>
      <c r="K420" s="310">
        <f t="shared" si="86"/>
        <v>222</v>
      </c>
    </row>
    <row r="421" spans="1:11" ht="30.75" thickBot="1" x14ac:dyDescent="0.3">
      <c r="A421" s="15" t="s">
        <v>81</v>
      </c>
      <c r="B421" s="295">
        <v>170</v>
      </c>
      <c r="C421" s="193">
        <v>22</v>
      </c>
      <c r="D421" s="189">
        <v>20</v>
      </c>
      <c r="E421" s="347">
        <v>3269</v>
      </c>
      <c r="F421" s="350">
        <v>43</v>
      </c>
      <c r="G421" s="189">
        <v>16</v>
      </c>
      <c r="H421" s="247">
        <v>440</v>
      </c>
      <c r="I421" s="193">
        <v>16</v>
      </c>
      <c r="J421" s="194">
        <v>1</v>
      </c>
      <c r="K421" s="310">
        <f>SUM(B421:J421)</f>
        <v>3997</v>
      </c>
    </row>
    <row r="422" spans="1:11" ht="16.5" thickBot="1" x14ac:dyDescent="0.3">
      <c r="A422" s="313">
        <v>44182</v>
      </c>
      <c r="B422" s="314"/>
      <c r="C422" s="344"/>
      <c r="D422" s="345"/>
      <c r="E422" s="346"/>
      <c r="F422" s="315"/>
      <c r="G422" s="315"/>
      <c r="H422" s="315"/>
      <c r="I422" s="315"/>
      <c r="J422" s="315"/>
      <c r="K422" s="368"/>
    </row>
    <row r="423" spans="1:11" ht="15.75" thickBot="1" x14ac:dyDescent="0.3">
      <c r="A423" s="13" t="s">
        <v>71</v>
      </c>
      <c r="B423" s="294">
        <v>6550</v>
      </c>
      <c r="C423" s="243">
        <v>645</v>
      </c>
      <c r="D423" s="251">
        <v>707</v>
      </c>
      <c r="E423" s="347">
        <v>96408</v>
      </c>
      <c r="F423" s="348">
        <v>4488</v>
      </c>
      <c r="G423" s="349">
        <v>676</v>
      </c>
      <c r="H423" s="242">
        <v>17231</v>
      </c>
      <c r="I423" s="243">
        <v>621</v>
      </c>
      <c r="J423" s="251">
        <v>393</v>
      </c>
      <c r="K423" s="307">
        <f>SUM(B423:J423)</f>
        <v>127719</v>
      </c>
    </row>
    <row r="424" spans="1:11" ht="30.75" thickBot="1" x14ac:dyDescent="0.3">
      <c r="A424" s="15" t="s">
        <v>90</v>
      </c>
      <c r="B424" s="295">
        <v>4350</v>
      </c>
      <c r="C424" s="193">
        <v>569</v>
      </c>
      <c r="D424" s="194">
        <v>571</v>
      </c>
      <c r="E424" s="347">
        <v>38414</v>
      </c>
      <c r="F424" s="350">
        <v>4383</v>
      </c>
      <c r="G424" s="351">
        <v>590</v>
      </c>
      <c r="H424" s="190">
        <v>5499</v>
      </c>
      <c r="I424" s="193">
        <v>169</v>
      </c>
      <c r="J424" s="194">
        <v>207</v>
      </c>
      <c r="K424" s="307">
        <f t="shared" ref="K424:K431" si="87">SUM(B424:J424)</f>
        <v>54752</v>
      </c>
    </row>
    <row r="425" spans="1:11" ht="30.75" thickBot="1" x14ac:dyDescent="0.3">
      <c r="A425" s="15" t="s">
        <v>91</v>
      </c>
      <c r="B425" s="295">
        <v>523</v>
      </c>
      <c r="C425" s="193">
        <v>44</v>
      </c>
      <c r="D425" s="194">
        <v>52</v>
      </c>
      <c r="E425" s="347">
        <v>9988</v>
      </c>
      <c r="F425" s="350">
        <v>288</v>
      </c>
      <c r="G425" s="351">
        <v>38</v>
      </c>
      <c r="H425" s="190">
        <v>1502</v>
      </c>
      <c r="I425" s="193">
        <v>14</v>
      </c>
      <c r="J425" s="194">
        <v>51</v>
      </c>
      <c r="K425" s="307">
        <f t="shared" si="87"/>
        <v>12500</v>
      </c>
    </row>
    <row r="426" spans="1:11" ht="30.75" thickBot="1" x14ac:dyDescent="0.3">
      <c r="A426" s="15" t="s">
        <v>92</v>
      </c>
      <c r="B426" s="295">
        <v>734</v>
      </c>
      <c r="C426" s="193">
        <v>50</v>
      </c>
      <c r="D426" s="194">
        <v>117</v>
      </c>
      <c r="E426" s="347">
        <v>9219</v>
      </c>
      <c r="F426" s="350">
        <v>447</v>
      </c>
      <c r="G426" s="351">
        <v>91</v>
      </c>
      <c r="H426" s="190">
        <v>1052</v>
      </c>
      <c r="I426" s="193">
        <v>14</v>
      </c>
      <c r="J426" s="194">
        <v>27</v>
      </c>
      <c r="K426" s="307">
        <f t="shared" si="87"/>
        <v>11751</v>
      </c>
    </row>
    <row r="427" spans="1:11" ht="30.75" thickBot="1" x14ac:dyDescent="0.3">
      <c r="A427" s="15" t="s">
        <v>93</v>
      </c>
      <c r="B427" s="295">
        <v>871</v>
      </c>
      <c r="C427" s="193">
        <v>104</v>
      </c>
      <c r="D427" s="194">
        <v>127</v>
      </c>
      <c r="E427" s="347">
        <v>6146</v>
      </c>
      <c r="F427" s="350">
        <v>1025</v>
      </c>
      <c r="G427" s="351">
        <v>121</v>
      </c>
      <c r="H427" s="190">
        <v>749</v>
      </c>
      <c r="I427" s="193">
        <v>96</v>
      </c>
      <c r="J427" s="194">
        <v>16</v>
      </c>
      <c r="K427" s="307">
        <f t="shared" si="87"/>
        <v>9255</v>
      </c>
    </row>
    <row r="428" spans="1:11" ht="30.75" thickBot="1" x14ac:dyDescent="0.3">
      <c r="A428" s="15" t="s">
        <v>94</v>
      </c>
      <c r="B428" s="295">
        <v>2024</v>
      </c>
      <c r="C428" s="193">
        <v>357</v>
      </c>
      <c r="D428" s="194">
        <v>251</v>
      </c>
      <c r="E428" s="347">
        <v>5378</v>
      </c>
      <c r="F428" s="350">
        <v>2548</v>
      </c>
      <c r="G428" s="351">
        <v>325</v>
      </c>
      <c r="H428" s="190">
        <v>969</v>
      </c>
      <c r="I428" s="193">
        <v>35</v>
      </c>
      <c r="J428" s="194">
        <v>14</v>
      </c>
      <c r="K428" s="307">
        <f t="shared" si="87"/>
        <v>11901</v>
      </c>
    </row>
    <row r="429" spans="1:11" ht="30.75" thickBot="1" x14ac:dyDescent="0.3">
      <c r="A429" s="15" t="s">
        <v>82</v>
      </c>
      <c r="B429" s="295">
        <v>52</v>
      </c>
      <c r="C429" s="193">
        <v>0</v>
      </c>
      <c r="D429" s="194">
        <v>1</v>
      </c>
      <c r="E429" s="347">
        <v>777</v>
      </c>
      <c r="F429" s="350">
        <v>9</v>
      </c>
      <c r="G429" s="351">
        <v>0</v>
      </c>
      <c r="H429" s="190">
        <v>232</v>
      </c>
      <c r="I429" s="193">
        <v>12</v>
      </c>
      <c r="J429" s="194">
        <v>4</v>
      </c>
      <c r="K429" s="307">
        <f t="shared" si="87"/>
        <v>1087</v>
      </c>
    </row>
    <row r="430" spans="1:11" ht="60.75" thickBot="1" x14ac:dyDescent="0.3">
      <c r="A430" s="15" t="s">
        <v>83</v>
      </c>
      <c r="B430" s="295">
        <v>3</v>
      </c>
      <c r="C430" s="193">
        <v>0</v>
      </c>
      <c r="D430" s="189">
        <v>3</v>
      </c>
      <c r="E430" s="352">
        <v>165</v>
      </c>
      <c r="F430" s="350">
        <v>4</v>
      </c>
      <c r="G430" s="189">
        <v>0</v>
      </c>
      <c r="H430" s="247">
        <v>121</v>
      </c>
      <c r="I430" s="193">
        <v>10</v>
      </c>
      <c r="J430" s="194">
        <v>2</v>
      </c>
      <c r="K430" s="307">
        <f t="shared" si="87"/>
        <v>308</v>
      </c>
    </row>
    <row r="431" spans="1:11" ht="30.75" thickBot="1" x14ac:dyDescent="0.3">
      <c r="A431" s="15" t="s">
        <v>81</v>
      </c>
      <c r="B431" s="295">
        <v>171</v>
      </c>
      <c r="C431" s="193">
        <v>22</v>
      </c>
      <c r="D431" s="189">
        <v>20</v>
      </c>
      <c r="E431" s="347">
        <v>3353</v>
      </c>
      <c r="F431" s="350">
        <v>49</v>
      </c>
      <c r="G431" s="189">
        <v>16</v>
      </c>
      <c r="H431" s="247">
        <v>475</v>
      </c>
      <c r="I431" s="193">
        <v>18</v>
      </c>
      <c r="J431" s="194">
        <v>11</v>
      </c>
      <c r="K431" s="307">
        <f t="shared" si="87"/>
        <v>4135</v>
      </c>
    </row>
    <row r="432" spans="1:11" ht="16.5" thickBot="1" x14ac:dyDescent="0.3">
      <c r="A432" s="313">
        <v>44200</v>
      </c>
      <c r="B432" s="314"/>
      <c r="C432" s="344"/>
      <c r="D432" s="345"/>
      <c r="E432" s="346"/>
      <c r="F432" s="315"/>
      <c r="G432" s="315"/>
      <c r="H432" s="315"/>
      <c r="I432" s="315"/>
      <c r="J432" s="315"/>
      <c r="K432" s="368"/>
    </row>
    <row r="433" spans="1:11" x14ac:dyDescent="0.25">
      <c r="A433" s="13" t="s">
        <v>71</v>
      </c>
      <c r="B433" s="294">
        <v>5853</v>
      </c>
      <c r="C433" s="243">
        <v>645</v>
      </c>
      <c r="D433" s="251">
        <v>696</v>
      </c>
      <c r="E433" s="347">
        <v>96470</v>
      </c>
      <c r="F433" s="348">
        <v>4488</v>
      </c>
      <c r="G433" s="349">
        <v>672</v>
      </c>
      <c r="H433" s="242">
        <v>17231</v>
      </c>
      <c r="I433" s="243">
        <v>619</v>
      </c>
      <c r="J433" s="251">
        <v>393</v>
      </c>
      <c r="K433" s="307">
        <f t="shared" ref="K433:K441" si="88">SUM(B433:J433)</f>
        <v>127067</v>
      </c>
    </row>
    <row r="434" spans="1:11" ht="30" x14ac:dyDescent="0.25">
      <c r="A434" s="15" t="s">
        <v>90</v>
      </c>
      <c r="B434" s="295">
        <v>2122</v>
      </c>
      <c r="C434" s="193">
        <v>407</v>
      </c>
      <c r="D434" s="194">
        <v>291</v>
      </c>
      <c r="E434" s="347">
        <v>18324</v>
      </c>
      <c r="F434" s="350">
        <v>4324</v>
      </c>
      <c r="G434" s="351">
        <v>245</v>
      </c>
      <c r="H434" s="190">
        <v>2189</v>
      </c>
      <c r="I434" s="193">
        <v>170</v>
      </c>
      <c r="J434" s="194">
        <v>6</v>
      </c>
      <c r="K434" s="308">
        <f t="shared" si="88"/>
        <v>28078</v>
      </c>
    </row>
    <row r="435" spans="1:11" ht="30" x14ac:dyDescent="0.25">
      <c r="A435" s="15" t="s">
        <v>91</v>
      </c>
      <c r="B435" s="295">
        <v>576</v>
      </c>
      <c r="C435" s="193">
        <v>42</v>
      </c>
      <c r="D435" s="194">
        <v>53</v>
      </c>
      <c r="E435" s="347">
        <v>5680</v>
      </c>
      <c r="F435" s="350">
        <v>233</v>
      </c>
      <c r="G435" s="351">
        <v>50</v>
      </c>
      <c r="H435" s="190">
        <v>688</v>
      </c>
      <c r="I435" s="193">
        <v>13</v>
      </c>
      <c r="J435" s="194">
        <v>5</v>
      </c>
      <c r="K435" s="309">
        <f t="shared" si="88"/>
        <v>7340</v>
      </c>
    </row>
    <row r="436" spans="1:11" ht="30" x14ac:dyDescent="0.25">
      <c r="A436" s="15" t="s">
        <v>92</v>
      </c>
      <c r="B436" s="295">
        <v>456</v>
      </c>
      <c r="C436" s="193">
        <v>66</v>
      </c>
      <c r="D436" s="194">
        <v>46</v>
      </c>
      <c r="E436" s="347">
        <v>3482</v>
      </c>
      <c r="F436" s="350">
        <v>484</v>
      </c>
      <c r="G436" s="351">
        <v>53</v>
      </c>
      <c r="H436" s="190">
        <v>368</v>
      </c>
      <c r="I436" s="193">
        <v>14</v>
      </c>
      <c r="J436" s="194">
        <v>4</v>
      </c>
      <c r="K436" s="309">
        <f t="shared" si="88"/>
        <v>4973</v>
      </c>
    </row>
    <row r="437" spans="1:11" ht="30" x14ac:dyDescent="0.25">
      <c r="A437" s="15" t="s">
        <v>93</v>
      </c>
      <c r="B437" s="295">
        <v>1343</v>
      </c>
      <c r="C437" s="193">
        <v>275</v>
      </c>
      <c r="D437" s="194">
        <v>157</v>
      </c>
      <c r="E437" s="347">
        <v>3115</v>
      </c>
      <c r="F437" s="350">
        <v>997</v>
      </c>
      <c r="G437" s="351">
        <v>108</v>
      </c>
      <c r="H437" s="190">
        <v>418</v>
      </c>
      <c r="I437" s="193">
        <v>102</v>
      </c>
      <c r="J437" s="194">
        <v>2</v>
      </c>
      <c r="K437" s="309">
        <f t="shared" si="88"/>
        <v>6517</v>
      </c>
    </row>
    <row r="438" spans="1:11" ht="30" x14ac:dyDescent="0.25">
      <c r="A438" s="15" t="s">
        <v>94</v>
      </c>
      <c r="B438" s="295">
        <v>0</v>
      </c>
      <c r="C438" s="193">
        <v>0</v>
      </c>
      <c r="D438" s="194">
        <v>0</v>
      </c>
      <c r="E438" s="347"/>
      <c r="F438" s="350">
        <v>2494</v>
      </c>
      <c r="G438" s="351">
        <v>0</v>
      </c>
      <c r="H438" s="190">
        <v>0</v>
      </c>
      <c r="I438" s="193">
        <v>32</v>
      </c>
      <c r="J438" s="194">
        <v>1</v>
      </c>
      <c r="K438" s="309">
        <f t="shared" si="88"/>
        <v>2527</v>
      </c>
    </row>
    <row r="439" spans="1:11" ht="30" x14ac:dyDescent="0.25">
      <c r="A439" s="15" t="s">
        <v>82</v>
      </c>
      <c r="B439" s="295">
        <v>21</v>
      </c>
      <c r="C439" s="193">
        <v>0</v>
      </c>
      <c r="D439" s="194">
        <v>1</v>
      </c>
      <c r="E439" s="347">
        <v>562</v>
      </c>
      <c r="F439" s="350">
        <v>8</v>
      </c>
      <c r="G439" s="351">
        <v>0</v>
      </c>
      <c r="H439" s="190">
        <v>201</v>
      </c>
      <c r="I439" s="193">
        <v>12</v>
      </c>
      <c r="J439" s="194">
        <v>0</v>
      </c>
      <c r="K439" s="309">
        <f t="shared" si="88"/>
        <v>805</v>
      </c>
    </row>
    <row r="440" spans="1:11" ht="60" x14ac:dyDescent="0.25">
      <c r="A440" s="15" t="s">
        <v>83</v>
      </c>
      <c r="B440" s="295">
        <v>0</v>
      </c>
      <c r="C440" s="193">
        <v>0</v>
      </c>
      <c r="D440" s="189">
        <v>1</v>
      </c>
      <c r="E440" s="352">
        <v>83</v>
      </c>
      <c r="F440" s="350">
        <v>3</v>
      </c>
      <c r="G440" s="189">
        <v>17</v>
      </c>
      <c r="H440" s="247">
        <v>69</v>
      </c>
      <c r="I440" s="193">
        <v>1</v>
      </c>
      <c r="J440" s="189">
        <v>0</v>
      </c>
      <c r="K440" s="310">
        <f t="shared" si="88"/>
        <v>174</v>
      </c>
    </row>
    <row r="441" spans="1:11" ht="30.75" thickBot="1" x14ac:dyDescent="0.3">
      <c r="A441" s="15" t="s">
        <v>81</v>
      </c>
      <c r="B441" s="295">
        <v>171</v>
      </c>
      <c r="C441" s="193">
        <v>22</v>
      </c>
      <c r="D441" s="189">
        <v>20</v>
      </c>
      <c r="E441" s="352">
        <v>3510</v>
      </c>
      <c r="F441" s="350">
        <v>55</v>
      </c>
      <c r="G441" s="189">
        <v>17</v>
      </c>
      <c r="H441" s="247">
        <v>523</v>
      </c>
      <c r="I441" s="193">
        <v>19</v>
      </c>
      <c r="J441" s="189">
        <v>11</v>
      </c>
      <c r="K441" s="310">
        <f t="shared" si="88"/>
        <v>4348</v>
      </c>
    </row>
    <row r="442" spans="1:11" ht="16.5" thickBot="1" x14ac:dyDescent="0.3">
      <c r="A442" s="313">
        <v>44203</v>
      </c>
      <c r="B442" s="314"/>
      <c r="C442" s="344"/>
      <c r="D442" s="345"/>
      <c r="E442" s="346"/>
      <c r="F442" s="315"/>
      <c r="G442" s="315"/>
      <c r="H442" s="315"/>
      <c r="I442" s="315"/>
      <c r="J442" s="315"/>
      <c r="K442" s="368"/>
    </row>
    <row r="443" spans="1:11" ht="24" customHeight="1" x14ac:dyDescent="0.25">
      <c r="A443" s="13" t="s">
        <v>71</v>
      </c>
      <c r="B443" s="294">
        <v>6539</v>
      </c>
      <c r="C443" s="243">
        <v>628</v>
      </c>
      <c r="D443" s="251">
        <v>712</v>
      </c>
      <c r="E443" s="347">
        <v>96364</v>
      </c>
      <c r="F443" s="348">
        <v>4486</v>
      </c>
      <c r="G443" s="349">
        <v>665</v>
      </c>
      <c r="H443" s="242">
        <v>17231</v>
      </c>
      <c r="I443" s="243">
        <v>616</v>
      </c>
      <c r="J443" s="251"/>
      <c r="K443" s="307">
        <f t="shared" ref="K443:K451" si="89">SUM(B443:J443)</f>
        <v>127241</v>
      </c>
    </row>
    <row r="444" spans="1:11" ht="30" x14ac:dyDescent="0.25">
      <c r="A444" s="15" t="s">
        <v>90</v>
      </c>
      <c r="B444" s="295">
        <v>3325</v>
      </c>
      <c r="C444" s="193">
        <v>515</v>
      </c>
      <c r="D444" s="194">
        <v>498</v>
      </c>
      <c r="E444" s="347">
        <v>31244</v>
      </c>
      <c r="F444" s="350">
        <v>4309</v>
      </c>
      <c r="G444" s="351">
        <v>485</v>
      </c>
      <c r="H444" s="190">
        <v>4704</v>
      </c>
      <c r="I444" s="193">
        <v>171</v>
      </c>
      <c r="J444" s="194"/>
      <c r="K444" s="308">
        <f t="shared" si="89"/>
        <v>45251</v>
      </c>
    </row>
    <row r="445" spans="1:11" ht="30" x14ac:dyDescent="0.25">
      <c r="A445" s="15" t="s">
        <v>91</v>
      </c>
      <c r="B445" s="295">
        <v>426</v>
      </c>
      <c r="C445" s="193">
        <v>40</v>
      </c>
      <c r="D445" s="194">
        <v>70</v>
      </c>
      <c r="E445" s="347">
        <v>9061</v>
      </c>
      <c r="F445" s="350">
        <v>490</v>
      </c>
      <c r="G445" s="351">
        <v>24</v>
      </c>
      <c r="H445" s="190">
        <v>1456</v>
      </c>
      <c r="I445" s="193">
        <v>16</v>
      </c>
      <c r="J445" s="194"/>
      <c r="K445" s="309">
        <f t="shared" si="89"/>
        <v>11583</v>
      </c>
    </row>
    <row r="446" spans="1:11" ht="30" x14ac:dyDescent="0.25">
      <c r="A446" s="15" t="s">
        <v>92</v>
      </c>
      <c r="B446" s="295">
        <v>500</v>
      </c>
      <c r="C446" s="193">
        <v>54</v>
      </c>
      <c r="D446" s="194">
        <v>99</v>
      </c>
      <c r="E446" s="347">
        <v>5311</v>
      </c>
      <c r="F446" s="350">
        <v>753</v>
      </c>
      <c r="G446" s="351">
        <v>47</v>
      </c>
      <c r="H446" s="190">
        <v>858</v>
      </c>
      <c r="I446" s="193">
        <v>15</v>
      </c>
      <c r="J446" s="194"/>
      <c r="K446" s="309">
        <f t="shared" si="89"/>
        <v>7637</v>
      </c>
    </row>
    <row r="447" spans="1:11" ht="30" x14ac:dyDescent="0.25">
      <c r="A447" s="15" t="s">
        <v>93</v>
      </c>
      <c r="B447" s="295">
        <v>748</v>
      </c>
      <c r="C447" s="193">
        <v>92</v>
      </c>
      <c r="D447" s="194">
        <v>136</v>
      </c>
      <c r="E447" s="347">
        <v>5624</v>
      </c>
      <c r="F447" s="350">
        <v>1076</v>
      </c>
      <c r="G447" s="351">
        <v>122</v>
      </c>
      <c r="H447" s="190">
        <v>996</v>
      </c>
      <c r="I447" s="193">
        <v>107</v>
      </c>
      <c r="J447" s="194"/>
      <c r="K447" s="309">
        <f t="shared" si="89"/>
        <v>8901</v>
      </c>
    </row>
    <row r="448" spans="1:11" ht="30" x14ac:dyDescent="0.25">
      <c r="A448" s="15" t="s">
        <v>94</v>
      </c>
      <c r="B448" s="295">
        <v>1662</v>
      </c>
      <c r="C448" s="193">
        <v>312</v>
      </c>
      <c r="D448" s="194">
        <v>182</v>
      </c>
      <c r="E448" s="347"/>
      <c r="F448" s="350">
        <v>1646</v>
      </c>
      <c r="G448" s="351">
        <v>277</v>
      </c>
      <c r="H448" s="190">
        <v>108</v>
      </c>
      <c r="I448" s="193">
        <v>28</v>
      </c>
      <c r="J448" s="194"/>
      <c r="K448" s="309">
        <f t="shared" si="89"/>
        <v>4215</v>
      </c>
    </row>
    <row r="449" spans="1:11" ht="30" x14ac:dyDescent="0.25">
      <c r="A449" s="15" t="s">
        <v>82</v>
      </c>
      <c r="B449" s="295">
        <v>19</v>
      </c>
      <c r="C449" s="193">
        <v>1</v>
      </c>
      <c r="D449" s="194">
        <v>1</v>
      </c>
      <c r="E449" s="347">
        <v>627</v>
      </c>
      <c r="F449" s="350">
        <v>9</v>
      </c>
      <c r="G449" s="351">
        <v>1</v>
      </c>
      <c r="H449" s="190">
        <v>220</v>
      </c>
      <c r="I449" s="193">
        <v>14</v>
      </c>
      <c r="J449" s="194"/>
      <c r="K449" s="309">
        <f t="shared" si="89"/>
        <v>892</v>
      </c>
    </row>
    <row r="450" spans="1:11" ht="60" x14ac:dyDescent="0.25">
      <c r="A450" s="15" t="s">
        <v>83</v>
      </c>
      <c r="B450" s="295">
        <v>3</v>
      </c>
      <c r="C450" s="193">
        <v>0</v>
      </c>
      <c r="D450" s="189">
        <v>1</v>
      </c>
      <c r="E450" s="352">
        <v>129</v>
      </c>
      <c r="F450" s="350">
        <v>6</v>
      </c>
      <c r="G450" s="189">
        <v>0</v>
      </c>
      <c r="H450" s="247">
        <v>98</v>
      </c>
      <c r="I450" s="193">
        <v>0</v>
      </c>
      <c r="J450" s="189"/>
      <c r="K450" s="310">
        <f t="shared" si="89"/>
        <v>237</v>
      </c>
    </row>
    <row r="451" spans="1:11" ht="30.75" thickBot="1" x14ac:dyDescent="0.3">
      <c r="A451" s="15" t="s">
        <v>81</v>
      </c>
      <c r="B451" s="295">
        <v>176</v>
      </c>
      <c r="C451" s="193">
        <v>22</v>
      </c>
      <c r="D451" s="189">
        <v>20</v>
      </c>
      <c r="E451" s="352">
        <v>3630</v>
      </c>
      <c r="F451" s="350">
        <v>59</v>
      </c>
      <c r="G451" s="189">
        <v>17</v>
      </c>
      <c r="H451" s="247">
        <v>545</v>
      </c>
      <c r="I451" s="193">
        <v>19</v>
      </c>
      <c r="J451" s="189"/>
      <c r="K451" s="310">
        <f t="shared" si="89"/>
        <v>4488</v>
      </c>
    </row>
    <row r="452" spans="1:11" ht="16.5" thickBot="1" x14ac:dyDescent="0.3">
      <c r="A452" s="313">
        <v>44210</v>
      </c>
      <c r="B452" s="314"/>
      <c r="C452" s="344"/>
      <c r="D452" s="345"/>
      <c r="E452" s="346"/>
      <c r="F452" s="315"/>
      <c r="G452" s="315"/>
      <c r="H452" s="315"/>
      <c r="I452" s="315"/>
      <c r="J452" s="315"/>
      <c r="K452" s="368"/>
    </row>
    <row r="453" spans="1:11" x14ac:dyDescent="0.25">
      <c r="A453" s="13" t="s">
        <v>71</v>
      </c>
      <c r="B453" s="294">
        <v>6512</v>
      </c>
      <c r="C453" s="243">
        <v>628</v>
      </c>
      <c r="D453" s="251">
        <v>704</v>
      </c>
      <c r="E453" s="347">
        <v>96232</v>
      </c>
      <c r="F453" s="348">
        <v>4483</v>
      </c>
      <c r="G453" s="349">
        <v>665</v>
      </c>
      <c r="H453" s="242">
        <v>17231</v>
      </c>
      <c r="I453" s="243">
        <v>615</v>
      </c>
      <c r="J453" s="251">
        <v>93</v>
      </c>
      <c r="K453" s="307">
        <f t="shared" ref="K453:K461" si="90">SUM(B453:J453)</f>
        <v>127163</v>
      </c>
    </row>
    <row r="454" spans="1:11" ht="30" x14ac:dyDescent="0.25">
      <c r="A454" s="15" t="s">
        <v>90</v>
      </c>
      <c r="B454" s="295">
        <v>4137</v>
      </c>
      <c r="C454" s="193">
        <v>539</v>
      </c>
      <c r="D454" s="194">
        <v>586</v>
      </c>
      <c r="E454" s="347">
        <v>37252</v>
      </c>
      <c r="F454" s="350">
        <v>4269</v>
      </c>
      <c r="G454" s="351">
        <v>525</v>
      </c>
      <c r="H454" s="190">
        <v>5499</v>
      </c>
      <c r="I454" s="193">
        <v>171</v>
      </c>
      <c r="J454" s="194">
        <v>102</v>
      </c>
      <c r="K454" s="308">
        <f t="shared" si="90"/>
        <v>53080</v>
      </c>
    </row>
    <row r="455" spans="1:11" ht="30" x14ac:dyDescent="0.25">
      <c r="A455" s="15" t="s">
        <v>91</v>
      </c>
      <c r="B455" s="295">
        <v>507</v>
      </c>
      <c r="C455" s="193">
        <v>43</v>
      </c>
      <c r="D455" s="194">
        <v>88</v>
      </c>
      <c r="E455" s="347">
        <v>10058</v>
      </c>
      <c r="F455" s="350">
        <v>1525</v>
      </c>
      <c r="G455" s="351">
        <v>33</v>
      </c>
      <c r="H455" s="190">
        <v>1441</v>
      </c>
      <c r="I455" s="193">
        <v>21</v>
      </c>
      <c r="J455" s="194">
        <v>49</v>
      </c>
      <c r="K455" s="309">
        <f t="shared" si="90"/>
        <v>13765</v>
      </c>
    </row>
    <row r="456" spans="1:11" ht="30" x14ac:dyDescent="0.25">
      <c r="A456" s="15" t="s">
        <v>92</v>
      </c>
      <c r="B456" s="295">
        <v>641</v>
      </c>
      <c r="C456" s="193">
        <v>66</v>
      </c>
      <c r="D456" s="194">
        <v>119</v>
      </c>
      <c r="E456" s="347">
        <v>8568</v>
      </c>
      <c r="F456" s="350">
        <v>764</v>
      </c>
      <c r="G456" s="351">
        <v>57</v>
      </c>
      <c r="H456" s="190">
        <v>1023</v>
      </c>
      <c r="I456" s="193">
        <v>17</v>
      </c>
      <c r="J456" s="194">
        <v>17</v>
      </c>
      <c r="K456" s="309">
        <f t="shared" si="90"/>
        <v>11272</v>
      </c>
    </row>
    <row r="457" spans="1:11" ht="30" x14ac:dyDescent="0.25">
      <c r="A457" s="15" t="s">
        <v>93</v>
      </c>
      <c r="B457" s="295">
        <v>884</v>
      </c>
      <c r="C457" s="193">
        <v>104</v>
      </c>
      <c r="D457" s="194">
        <v>138</v>
      </c>
      <c r="E457" s="347">
        <v>5588</v>
      </c>
      <c r="F457" s="350">
        <v>911</v>
      </c>
      <c r="G457" s="351">
        <v>108</v>
      </c>
      <c r="H457" s="190">
        <v>644</v>
      </c>
      <c r="I457" s="193">
        <v>103</v>
      </c>
      <c r="J457" s="194">
        <v>8</v>
      </c>
      <c r="K457" s="309">
        <f t="shared" si="90"/>
        <v>8488</v>
      </c>
    </row>
    <row r="458" spans="1:11" ht="30" x14ac:dyDescent="0.25">
      <c r="A458" s="15" t="s">
        <v>94</v>
      </c>
      <c r="B458" s="295">
        <v>1843</v>
      </c>
      <c r="C458" s="193">
        <v>307</v>
      </c>
      <c r="D458" s="194">
        <v>198</v>
      </c>
      <c r="E458" s="347">
        <v>5215</v>
      </c>
      <c r="F458" s="350">
        <v>1525</v>
      </c>
      <c r="G458" s="351">
        <v>309</v>
      </c>
      <c r="H458" s="190">
        <v>742</v>
      </c>
      <c r="I458" s="193">
        <v>26</v>
      </c>
      <c r="J458" s="194">
        <v>8</v>
      </c>
      <c r="K458" s="309">
        <f t="shared" si="90"/>
        <v>10173</v>
      </c>
    </row>
    <row r="459" spans="1:11" ht="30" x14ac:dyDescent="0.25">
      <c r="A459" s="15" t="s">
        <v>82</v>
      </c>
      <c r="B459" s="295">
        <v>4</v>
      </c>
      <c r="C459" s="193">
        <v>1</v>
      </c>
      <c r="D459" s="194">
        <v>0</v>
      </c>
      <c r="E459" s="347">
        <v>628</v>
      </c>
      <c r="F459" s="350">
        <v>8</v>
      </c>
      <c r="G459" s="351">
        <v>1</v>
      </c>
      <c r="H459" s="190">
        <v>234</v>
      </c>
      <c r="I459" s="193">
        <v>13</v>
      </c>
      <c r="J459" s="194">
        <v>3</v>
      </c>
      <c r="K459" s="309">
        <f t="shared" si="90"/>
        <v>892</v>
      </c>
    </row>
    <row r="460" spans="1:11" ht="60" x14ac:dyDescent="0.25">
      <c r="A460" s="15" t="s">
        <v>83</v>
      </c>
      <c r="B460" s="295">
        <v>6</v>
      </c>
      <c r="C460" s="193">
        <v>0</v>
      </c>
      <c r="D460" s="189">
        <v>0</v>
      </c>
      <c r="E460" s="352">
        <v>133</v>
      </c>
      <c r="F460" s="350">
        <v>9</v>
      </c>
      <c r="G460" s="189">
        <v>1</v>
      </c>
      <c r="H460" s="247">
        <v>128</v>
      </c>
      <c r="I460" s="193">
        <v>2</v>
      </c>
      <c r="J460" s="189">
        <v>1</v>
      </c>
      <c r="K460" s="310">
        <f t="shared" si="90"/>
        <v>280</v>
      </c>
    </row>
    <row r="461" spans="1:11" ht="30.75" thickBot="1" x14ac:dyDescent="0.3">
      <c r="A461" s="15" t="s">
        <v>81</v>
      </c>
      <c r="B461" s="295">
        <v>179</v>
      </c>
      <c r="C461" s="193">
        <v>23</v>
      </c>
      <c r="D461" s="189">
        <v>20</v>
      </c>
      <c r="E461" s="352">
        <v>3684</v>
      </c>
      <c r="F461" s="350">
        <v>67</v>
      </c>
      <c r="G461" s="189">
        <v>17</v>
      </c>
      <c r="H461" s="247">
        <v>584</v>
      </c>
      <c r="I461" s="193">
        <v>21</v>
      </c>
      <c r="J461" s="189">
        <v>11</v>
      </c>
      <c r="K461" s="310">
        <f t="shared" si="90"/>
        <v>4606</v>
      </c>
    </row>
    <row r="462" spans="1:11" ht="16.5" thickBot="1" x14ac:dyDescent="0.3">
      <c r="A462" s="313">
        <v>44217</v>
      </c>
      <c r="B462" s="314"/>
      <c r="C462" s="344"/>
      <c r="D462" s="345"/>
      <c r="E462" s="346"/>
      <c r="F462" s="315"/>
      <c r="G462" s="315"/>
      <c r="H462" s="315"/>
      <c r="I462" s="315"/>
      <c r="J462" s="315"/>
      <c r="K462" s="368"/>
    </row>
    <row r="463" spans="1:11" ht="15.75" thickBot="1" x14ac:dyDescent="0.3">
      <c r="A463" s="13" t="s">
        <v>71</v>
      </c>
      <c r="B463" s="294">
        <v>6193</v>
      </c>
      <c r="C463" s="243">
        <v>628</v>
      </c>
      <c r="D463" s="251">
        <v>703</v>
      </c>
      <c r="E463" s="347">
        <v>96457</v>
      </c>
      <c r="F463" s="348">
        <v>4484</v>
      </c>
      <c r="G463" s="349">
        <v>665</v>
      </c>
      <c r="H463" s="242">
        <v>17231</v>
      </c>
      <c r="I463" s="243">
        <v>614</v>
      </c>
      <c r="J463" s="251"/>
      <c r="K463" s="307">
        <f>SUM(B463:J463)</f>
        <v>126975</v>
      </c>
    </row>
    <row r="464" spans="1:11" ht="30.75" thickBot="1" x14ac:dyDescent="0.3">
      <c r="A464" s="15" t="s">
        <v>90</v>
      </c>
      <c r="B464" s="295">
        <v>4008</v>
      </c>
      <c r="C464" s="193">
        <v>548</v>
      </c>
      <c r="D464" s="194">
        <v>599</v>
      </c>
      <c r="E464" s="347">
        <v>38187</v>
      </c>
      <c r="F464" s="350">
        <v>4296</v>
      </c>
      <c r="G464" s="351">
        <v>538</v>
      </c>
      <c r="H464" s="190">
        <v>5156</v>
      </c>
      <c r="I464" s="193">
        <v>168</v>
      </c>
      <c r="J464" s="194"/>
      <c r="K464" s="307">
        <f t="shared" ref="K464:K471" si="91">SUM(B464:J464)</f>
        <v>53500</v>
      </c>
    </row>
    <row r="465" spans="1:11" ht="30.75" thickBot="1" x14ac:dyDescent="0.3">
      <c r="A465" s="15" t="s">
        <v>91</v>
      </c>
      <c r="B465" s="295">
        <v>534</v>
      </c>
      <c r="C465" s="193">
        <v>42</v>
      </c>
      <c r="D465" s="194">
        <v>75</v>
      </c>
      <c r="E465" s="347">
        <v>10692</v>
      </c>
      <c r="F465" s="350">
        <v>644</v>
      </c>
      <c r="G465" s="351">
        <v>37</v>
      </c>
      <c r="H465" s="190">
        <v>1476</v>
      </c>
      <c r="I465" s="193">
        <v>19</v>
      </c>
      <c r="J465" s="194"/>
      <c r="K465" s="307">
        <f t="shared" si="91"/>
        <v>13519</v>
      </c>
    </row>
    <row r="466" spans="1:11" ht="30.75" thickBot="1" x14ac:dyDescent="0.3">
      <c r="A466" s="15" t="s">
        <v>92</v>
      </c>
      <c r="B466" s="295">
        <v>685</v>
      </c>
      <c r="C466" s="193">
        <v>63</v>
      </c>
      <c r="D466" s="194">
        <v>120</v>
      </c>
      <c r="E466" s="347">
        <v>8763</v>
      </c>
      <c r="F466" s="350">
        <v>860</v>
      </c>
      <c r="G466" s="351">
        <v>61</v>
      </c>
      <c r="H466" s="190">
        <v>1095</v>
      </c>
      <c r="I466" s="193">
        <v>14</v>
      </c>
      <c r="J466" s="194"/>
      <c r="K466" s="307">
        <f t="shared" si="91"/>
        <v>11661</v>
      </c>
    </row>
    <row r="467" spans="1:11" ht="30.75" thickBot="1" x14ac:dyDescent="0.3">
      <c r="A467" s="15" t="s">
        <v>93</v>
      </c>
      <c r="B467" s="295">
        <v>854</v>
      </c>
      <c r="C467" s="193">
        <v>120</v>
      </c>
      <c r="D467" s="194">
        <v>164</v>
      </c>
      <c r="E467" s="347">
        <v>5728</v>
      </c>
      <c r="F467" s="350">
        <v>1288</v>
      </c>
      <c r="G467" s="351">
        <v>130</v>
      </c>
      <c r="H467" s="190">
        <v>654</v>
      </c>
      <c r="I467" s="193">
        <v>102</v>
      </c>
      <c r="J467" s="194"/>
      <c r="K467" s="307">
        <f t="shared" si="91"/>
        <v>9040</v>
      </c>
    </row>
    <row r="468" spans="1:11" ht="30.75" thickBot="1" x14ac:dyDescent="0.3">
      <c r="A468" s="15" t="s">
        <v>94</v>
      </c>
      <c r="B468" s="295">
        <v>1678</v>
      </c>
      <c r="C468" s="193">
        <v>304</v>
      </c>
      <c r="D468" s="194">
        <v>210</v>
      </c>
      <c r="E468" s="347">
        <v>4582</v>
      </c>
      <c r="F468" s="350">
        <v>1480</v>
      </c>
      <c r="G468" s="351">
        <v>296</v>
      </c>
      <c r="H468" s="190">
        <v>724</v>
      </c>
      <c r="I468" s="193">
        <v>25</v>
      </c>
      <c r="J468" s="194"/>
      <c r="K468" s="307">
        <f t="shared" si="91"/>
        <v>9299</v>
      </c>
    </row>
    <row r="469" spans="1:11" ht="30.75" thickBot="1" x14ac:dyDescent="0.3">
      <c r="A469" s="15" t="s">
        <v>82</v>
      </c>
      <c r="B469" s="295">
        <v>35</v>
      </c>
      <c r="C469" s="193">
        <v>1</v>
      </c>
      <c r="D469" s="194">
        <v>0</v>
      </c>
      <c r="E469" s="347">
        <v>653</v>
      </c>
      <c r="F469" s="350">
        <v>8</v>
      </c>
      <c r="G469" s="351">
        <v>0</v>
      </c>
      <c r="H469" s="190">
        <v>272</v>
      </c>
      <c r="I469" s="193">
        <v>14</v>
      </c>
      <c r="J469" s="194"/>
      <c r="K469" s="307">
        <f t="shared" si="91"/>
        <v>983</v>
      </c>
    </row>
    <row r="470" spans="1:11" ht="60.75" thickBot="1" x14ac:dyDescent="0.3">
      <c r="A470" s="15" t="s">
        <v>83</v>
      </c>
      <c r="B470" s="295">
        <v>1</v>
      </c>
      <c r="C470" s="193">
        <v>0</v>
      </c>
      <c r="D470" s="189">
        <v>1</v>
      </c>
      <c r="E470" s="352">
        <v>158</v>
      </c>
      <c r="F470" s="350">
        <v>8</v>
      </c>
      <c r="G470" s="189">
        <v>0</v>
      </c>
      <c r="H470" s="247">
        <v>140</v>
      </c>
      <c r="I470" s="193">
        <v>0</v>
      </c>
      <c r="J470" s="189"/>
      <c r="K470" s="307">
        <f t="shared" si="91"/>
        <v>308</v>
      </c>
    </row>
    <row r="471" spans="1:11" ht="30.75" thickBot="1" x14ac:dyDescent="0.3">
      <c r="A471" s="15" t="s">
        <v>81</v>
      </c>
      <c r="B471" s="295">
        <v>181</v>
      </c>
      <c r="C471" s="193">
        <v>23</v>
      </c>
      <c r="D471" s="189">
        <v>20</v>
      </c>
      <c r="E471" s="352">
        <v>3809</v>
      </c>
      <c r="F471" s="350">
        <v>69</v>
      </c>
      <c r="G471" s="189">
        <v>17</v>
      </c>
      <c r="H471" s="247">
        <v>628</v>
      </c>
      <c r="I471" s="193">
        <v>21</v>
      </c>
      <c r="J471" s="189"/>
      <c r="K471" s="307">
        <f t="shared" si="91"/>
        <v>4768</v>
      </c>
    </row>
    <row r="472" spans="1:11" ht="16.5" thickBot="1" x14ac:dyDescent="0.3">
      <c r="A472" s="313">
        <v>44224</v>
      </c>
      <c r="B472" s="314"/>
      <c r="C472" s="344"/>
      <c r="D472" s="345"/>
      <c r="E472" s="346"/>
      <c r="F472" s="315"/>
      <c r="G472" s="315"/>
      <c r="H472" s="315"/>
      <c r="I472" s="315"/>
      <c r="J472" s="315"/>
      <c r="K472" s="368"/>
    </row>
    <row r="473" spans="1:11" ht="15.75" thickBot="1" x14ac:dyDescent="0.3">
      <c r="A473" s="13" t="s">
        <v>71</v>
      </c>
      <c r="B473" s="294">
        <v>6518</v>
      </c>
      <c r="C473" s="243">
        <v>628</v>
      </c>
      <c r="D473" s="251">
        <v>703</v>
      </c>
      <c r="E473" s="347">
        <v>96458</v>
      </c>
      <c r="F473" s="348">
        <v>4484</v>
      </c>
      <c r="G473" s="349">
        <v>664</v>
      </c>
      <c r="H473" s="242">
        <v>17231</v>
      </c>
      <c r="I473" s="243">
        <v>612</v>
      </c>
      <c r="J473" s="251"/>
      <c r="K473" s="307">
        <f>SUM(B473:J473)</f>
        <v>127298</v>
      </c>
    </row>
    <row r="474" spans="1:11" ht="30.75" thickBot="1" x14ac:dyDescent="0.3">
      <c r="A474" s="15" t="s">
        <v>90</v>
      </c>
      <c r="B474" s="295">
        <v>4328</v>
      </c>
      <c r="C474" s="193">
        <v>551</v>
      </c>
      <c r="D474" s="194">
        <v>589</v>
      </c>
      <c r="E474" s="347">
        <v>39025</v>
      </c>
      <c r="F474" s="350">
        <v>4296</v>
      </c>
      <c r="G474" s="351">
        <v>533</v>
      </c>
      <c r="H474" s="190">
        <v>5469</v>
      </c>
      <c r="I474" s="193">
        <v>165</v>
      </c>
      <c r="J474" s="194"/>
      <c r="K474" s="307">
        <f t="shared" ref="K474:K481" si="92">SUM(B474:J474)</f>
        <v>54956</v>
      </c>
    </row>
    <row r="475" spans="1:11" ht="30.75" thickBot="1" x14ac:dyDescent="0.3">
      <c r="A475" s="15" t="s">
        <v>91</v>
      </c>
      <c r="B475" s="295">
        <v>563</v>
      </c>
      <c r="C475" s="193">
        <v>35</v>
      </c>
      <c r="D475" s="194">
        <v>73</v>
      </c>
      <c r="E475" s="347">
        <v>10927</v>
      </c>
      <c r="F475" s="350">
        <v>644</v>
      </c>
      <c r="G475" s="351">
        <v>43</v>
      </c>
      <c r="H475" s="190">
        <v>1542</v>
      </c>
      <c r="I475" s="193">
        <v>22</v>
      </c>
      <c r="J475" s="194"/>
      <c r="K475" s="307">
        <f t="shared" si="92"/>
        <v>13849</v>
      </c>
    </row>
    <row r="476" spans="1:11" ht="30.75" thickBot="1" x14ac:dyDescent="0.3">
      <c r="A476" s="15" t="s">
        <v>92</v>
      </c>
      <c r="B476" s="295">
        <v>773</v>
      </c>
      <c r="C476" s="193">
        <v>71</v>
      </c>
      <c r="D476" s="194">
        <v>123</v>
      </c>
      <c r="E476" s="347">
        <v>8976</v>
      </c>
      <c r="F476" s="350">
        <v>860</v>
      </c>
      <c r="G476" s="351">
        <v>69</v>
      </c>
      <c r="H476" s="190">
        <v>1064</v>
      </c>
      <c r="I476" s="193">
        <v>12</v>
      </c>
      <c r="J476" s="194"/>
      <c r="K476" s="307">
        <f t="shared" si="92"/>
        <v>11948</v>
      </c>
    </row>
    <row r="477" spans="1:11" ht="30.75" thickBot="1" x14ac:dyDescent="0.3">
      <c r="A477" s="15" t="s">
        <v>93</v>
      </c>
      <c r="B477" s="295">
        <v>902</v>
      </c>
      <c r="C477" s="193">
        <v>114</v>
      </c>
      <c r="D477" s="194">
        <v>146</v>
      </c>
      <c r="E477" s="347">
        <v>5854</v>
      </c>
      <c r="F477" s="350">
        <v>1288</v>
      </c>
      <c r="G477" s="351">
        <v>114</v>
      </c>
      <c r="H477" s="190">
        <v>921</v>
      </c>
      <c r="I477" s="193">
        <v>99</v>
      </c>
      <c r="J477" s="194"/>
      <c r="K477" s="307">
        <f t="shared" si="92"/>
        <v>9438</v>
      </c>
    </row>
    <row r="478" spans="1:11" ht="30.75" thickBot="1" x14ac:dyDescent="0.3">
      <c r="A478" s="15" t="s">
        <v>94</v>
      </c>
      <c r="B478" s="295">
        <v>1775</v>
      </c>
      <c r="C478" s="193">
        <v>312</v>
      </c>
      <c r="D478" s="194">
        <v>214</v>
      </c>
      <c r="E478" s="347">
        <v>4683</v>
      </c>
      <c r="F478" s="350">
        <v>1480</v>
      </c>
      <c r="G478" s="351">
        <v>276</v>
      </c>
      <c r="H478" s="190">
        <v>755</v>
      </c>
      <c r="I478" s="193">
        <v>25</v>
      </c>
      <c r="J478" s="194"/>
      <c r="K478" s="307">
        <f t="shared" si="92"/>
        <v>9520</v>
      </c>
    </row>
    <row r="479" spans="1:11" ht="30.75" thickBot="1" x14ac:dyDescent="0.3">
      <c r="A479" s="15" t="s">
        <v>82</v>
      </c>
      <c r="B479" s="295">
        <v>40</v>
      </c>
      <c r="C479" s="193">
        <v>1</v>
      </c>
      <c r="D479" s="194">
        <v>0</v>
      </c>
      <c r="E479" s="347">
        <v>688</v>
      </c>
      <c r="F479" s="350">
        <v>8</v>
      </c>
      <c r="G479" s="351">
        <v>0</v>
      </c>
      <c r="H479" s="190">
        <v>233</v>
      </c>
      <c r="I479" s="193">
        <v>14</v>
      </c>
      <c r="J479" s="194"/>
      <c r="K479" s="307">
        <f t="shared" si="92"/>
        <v>984</v>
      </c>
    </row>
    <row r="480" spans="1:11" ht="60.75" thickBot="1" x14ac:dyDescent="0.3">
      <c r="A480" s="15" t="s">
        <v>83</v>
      </c>
      <c r="B480" s="295">
        <v>7</v>
      </c>
      <c r="C480" s="193">
        <v>0</v>
      </c>
      <c r="D480" s="189">
        <v>3</v>
      </c>
      <c r="E480" s="352">
        <v>183</v>
      </c>
      <c r="F480" s="350">
        <v>8</v>
      </c>
      <c r="G480" s="189">
        <v>0</v>
      </c>
      <c r="H480" s="247">
        <v>146</v>
      </c>
      <c r="I480" s="193">
        <v>0</v>
      </c>
      <c r="J480" s="189"/>
      <c r="K480" s="307">
        <f t="shared" si="92"/>
        <v>347</v>
      </c>
    </row>
    <row r="481" spans="1:11" ht="30.75" thickBot="1" x14ac:dyDescent="0.3">
      <c r="A481" s="15" t="s">
        <v>81</v>
      </c>
      <c r="B481" s="295">
        <v>185</v>
      </c>
      <c r="C481" s="193">
        <v>23</v>
      </c>
      <c r="D481" s="189">
        <v>20</v>
      </c>
      <c r="E481" s="352">
        <v>3972</v>
      </c>
      <c r="F481" s="350">
        <v>69</v>
      </c>
      <c r="G481" s="189">
        <v>18</v>
      </c>
      <c r="H481" s="247">
        <v>657</v>
      </c>
      <c r="I481" s="193">
        <v>21</v>
      </c>
      <c r="J481" s="189"/>
      <c r="K481" s="307">
        <f t="shared" si="92"/>
        <v>4965</v>
      </c>
    </row>
    <row r="482" spans="1:11" ht="16.5" thickBot="1" x14ac:dyDescent="0.3">
      <c r="A482" s="313">
        <v>44231</v>
      </c>
      <c r="B482" s="314"/>
      <c r="C482" s="344"/>
      <c r="D482" s="345"/>
      <c r="E482" s="346"/>
      <c r="F482" s="315"/>
      <c r="G482" s="315"/>
      <c r="H482" s="315"/>
      <c r="I482" s="315"/>
      <c r="J482" s="315"/>
      <c r="K482" s="368"/>
    </row>
    <row r="483" spans="1:11" ht="15.75" thickBot="1" x14ac:dyDescent="0.3">
      <c r="A483" s="13" t="s">
        <v>71</v>
      </c>
      <c r="B483" s="294">
        <v>6540</v>
      </c>
      <c r="C483" s="243">
        <v>644</v>
      </c>
      <c r="D483" s="251">
        <v>707</v>
      </c>
      <c r="E483" s="347">
        <v>96384</v>
      </c>
      <c r="F483" s="378">
        <v>4478</v>
      </c>
      <c r="G483" s="349">
        <v>664</v>
      </c>
      <c r="H483" s="251">
        <v>17231</v>
      </c>
      <c r="I483" s="243">
        <v>605</v>
      </c>
      <c r="J483" s="251"/>
      <c r="K483" s="307">
        <f>SUM(B483:J483)</f>
        <v>127253</v>
      </c>
    </row>
    <row r="484" spans="1:11" ht="30.75" thickBot="1" x14ac:dyDescent="0.3">
      <c r="A484" s="15" t="s">
        <v>90</v>
      </c>
      <c r="B484" s="295">
        <v>4286</v>
      </c>
      <c r="C484" s="193">
        <v>574</v>
      </c>
      <c r="D484" s="194">
        <v>598</v>
      </c>
      <c r="E484" s="347">
        <v>40161</v>
      </c>
      <c r="F484" s="378">
        <v>4277</v>
      </c>
      <c r="G484" s="351">
        <v>569</v>
      </c>
      <c r="H484" s="194">
        <v>5635</v>
      </c>
      <c r="I484" s="193">
        <v>164</v>
      </c>
      <c r="J484" s="194"/>
      <c r="K484" s="307">
        <f t="shared" ref="K484:K491" si="93">SUM(B484:J484)</f>
        <v>56264</v>
      </c>
    </row>
    <row r="485" spans="1:11" ht="30.75" thickBot="1" x14ac:dyDescent="0.3">
      <c r="A485" s="15" t="s">
        <v>91</v>
      </c>
      <c r="B485" s="295">
        <v>590</v>
      </c>
      <c r="C485" s="193">
        <v>41</v>
      </c>
      <c r="D485" s="194">
        <v>67</v>
      </c>
      <c r="E485" s="347">
        <v>11647</v>
      </c>
      <c r="F485" s="378">
        <v>645</v>
      </c>
      <c r="G485" s="351">
        <v>41</v>
      </c>
      <c r="H485" s="194">
        <v>1555</v>
      </c>
      <c r="I485" s="193">
        <v>15</v>
      </c>
      <c r="J485" s="194"/>
      <c r="K485" s="307">
        <f t="shared" si="93"/>
        <v>14601</v>
      </c>
    </row>
    <row r="486" spans="1:11" ht="30.75" thickBot="1" x14ac:dyDescent="0.3">
      <c r="A486" s="15" t="s">
        <v>92</v>
      </c>
      <c r="B486" s="295">
        <v>688</v>
      </c>
      <c r="C486" s="193">
        <v>64</v>
      </c>
      <c r="D486" s="194">
        <v>113</v>
      </c>
      <c r="E486" s="347">
        <v>8835</v>
      </c>
      <c r="F486" s="378">
        <v>890</v>
      </c>
      <c r="G486" s="351">
        <v>76</v>
      </c>
      <c r="H486" s="194">
        <v>1128</v>
      </c>
      <c r="I486" s="193">
        <v>11</v>
      </c>
      <c r="J486" s="194"/>
      <c r="K486" s="307">
        <f t="shared" si="93"/>
        <v>11805</v>
      </c>
    </row>
    <row r="487" spans="1:11" ht="30.75" thickBot="1" x14ac:dyDescent="0.3">
      <c r="A487" s="15" t="s">
        <v>93</v>
      </c>
      <c r="B487" s="295">
        <v>969</v>
      </c>
      <c r="C487" s="193">
        <v>122</v>
      </c>
      <c r="D487" s="194">
        <v>168</v>
      </c>
      <c r="E487" s="347">
        <v>6024</v>
      </c>
      <c r="F487" s="378">
        <v>1053</v>
      </c>
      <c r="G487" s="351">
        <v>223</v>
      </c>
      <c r="H487" s="194">
        <v>678</v>
      </c>
      <c r="I487" s="193">
        <v>100</v>
      </c>
      <c r="J487" s="194"/>
      <c r="K487" s="307">
        <f t="shared" si="93"/>
        <v>9337</v>
      </c>
    </row>
    <row r="488" spans="1:11" ht="30.75" thickBot="1" x14ac:dyDescent="0.3">
      <c r="A488" s="15" t="s">
        <v>94</v>
      </c>
      <c r="B488" s="295">
        <v>1818</v>
      </c>
      <c r="C488" s="193">
        <v>328</v>
      </c>
      <c r="D488" s="194">
        <v>239</v>
      </c>
      <c r="E488" s="347">
        <v>4418</v>
      </c>
      <c r="F488" s="378">
        <v>1403</v>
      </c>
      <c r="G488" s="351">
        <v>208</v>
      </c>
      <c r="H488" s="194">
        <v>997</v>
      </c>
      <c r="I488" s="193">
        <v>26</v>
      </c>
      <c r="J488" s="194"/>
      <c r="K488" s="307">
        <f t="shared" si="93"/>
        <v>9437</v>
      </c>
    </row>
    <row r="489" spans="1:11" ht="30.75" thickBot="1" x14ac:dyDescent="0.3">
      <c r="A489" s="15" t="s">
        <v>82</v>
      </c>
      <c r="B489" s="295">
        <v>42</v>
      </c>
      <c r="C489" s="193">
        <v>2</v>
      </c>
      <c r="D489" s="194">
        <v>0</v>
      </c>
      <c r="E489" s="347">
        <v>747</v>
      </c>
      <c r="F489" s="378">
        <v>10</v>
      </c>
      <c r="G489" s="351">
        <v>0</v>
      </c>
      <c r="H489" s="194">
        <v>300</v>
      </c>
      <c r="I489" s="193">
        <v>14</v>
      </c>
      <c r="J489" s="194"/>
      <c r="K489" s="307">
        <f t="shared" si="93"/>
        <v>1115</v>
      </c>
    </row>
    <row r="490" spans="1:11" ht="60.75" thickBot="1" x14ac:dyDescent="0.3">
      <c r="A490" s="15" t="s">
        <v>83</v>
      </c>
      <c r="B490" s="295">
        <v>30</v>
      </c>
      <c r="C490" s="193">
        <v>0</v>
      </c>
      <c r="D490" s="189">
        <v>10</v>
      </c>
      <c r="E490" s="352">
        <v>258</v>
      </c>
      <c r="F490" s="378">
        <v>10</v>
      </c>
      <c r="G490" s="189">
        <v>0</v>
      </c>
      <c r="H490" s="189">
        <v>201</v>
      </c>
      <c r="I490" s="193">
        <v>0</v>
      </c>
      <c r="J490" s="189"/>
      <c r="K490" s="307">
        <f t="shared" si="93"/>
        <v>509</v>
      </c>
    </row>
    <row r="491" spans="1:11" ht="30.75" thickBot="1" x14ac:dyDescent="0.3">
      <c r="A491" s="15" t="s">
        <v>81</v>
      </c>
      <c r="B491" s="295">
        <v>201</v>
      </c>
      <c r="C491" s="193">
        <v>24</v>
      </c>
      <c r="D491" s="189">
        <v>21</v>
      </c>
      <c r="E491" s="352">
        <v>4060</v>
      </c>
      <c r="F491" s="378">
        <v>76</v>
      </c>
      <c r="G491" s="189">
        <v>18</v>
      </c>
      <c r="H491" s="189">
        <v>686</v>
      </c>
      <c r="I491" s="193">
        <v>21</v>
      </c>
      <c r="J491" s="189"/>
      <c r="K491" s="307">
        <f t="shared" si="93"/>
        <v>5107</v>
      </c>
    </row>
    <row r="492" spans="1:11" ht="16.5" thickBot="1" x14ac:dyDescent="0.3">
      <c r="A492" s="313">
        <v>44238</v>
      </c>
      <c r="B492" s="314"/>
      <c r="C492" s="344"/>
      <c r="D492" s="345"/>
      <c r="E492" s="346"/>
      <c r="F492" s="315"/>
      <c r="G492" s="315"/>
      <c r="H492" s="315"/>
      <c r="I492" s="315"/>
      <c r="J492" s="315"/>
      <c r="K492" s="368"/>
    </row>
    <row r="493" spans="1:11" ht="15.75" thickBot="1" x14ac:dyDescent="0.3">
      <c r="A493" s="13" t="s">
        <v>71</v>
      </c>
      <c r="B493" s="294">
        <v>6493</v>
      </c>
      <c r="C493" s="243">
        <v>644</v>
      </c>
      <c r="D493" s="251">
        <v>708</v>
      </c>
      <c r="E493" s="347">
        <v>96448</v>
      </c>
      <c r="F493" s="348">
        <v>4476</v>
      </c>
      <c r="G493" s="349">
        <v>664</v>
      </c>
      <c r="H493" s="251">
        <v>17231</v>
      </c>
      <c r="I493" s="243">
        <v>604</v>
      </c>
      <c r="J493" s="251">
        <v>393</v>
      </c>
      <c r="K493" s="307">
        <f>SUM(B493:J493)</f>
        <v>127661</v>
      </c>
    </row>
    <row r="494" spans="1:11" ht="30.75" thickBot="1" x14ac:dyDescent="0.3">
      <c r="A494" s="15" t="s">
        <v>90</v>
      </c>
      <c r="B494" s="295">
        <v>4499</v>
      </c>
      <c r="C494" s="193">
        <v>587</v>
      </c>
      <c r="D494" s="194">
        <v>602</v>
      </c>
      <c r="E494" s="347">
        <v>40997</v>
      </c>
      <c r="F494" s="350">
        <v>4306</v>
      </c>
      <c r="G494" s="351">
        <v>562</v>
      </c>
      <c r="H494" s="194">
        <v>5538</v>
      </c>
      <c r="I494" s="193">
        <v>169</v>
      </c>
      <c r="J494" s="194">
        <v>44</v>
      </c>
      <c r="K494" s="307">
        <f t="shared" ref="K494:K501" si="94">SUM(B494:J494)</f>
        <v>57304</v>
      </c>
    </row>
    <row r="495" spans="1:11" ht="30.75" thickBot="1" x14ac:dyDescent="0.3">
      <c r="A495" s="15" t="s">
        <v>91</v>
      </c>
      <c r="B495" s="295">
        <v>562</v>
      </c>
      <c r="C495" s="193">
        <v>32</v>
      </c>
      <c r="D495" s="194">
        <v>56</v>
      </c>
      <c r="E495" s="347">
        <v>11479</v>
      </c>
      <c r="F495" s="350">
        <v>618</v>
      </c>
      <c r="G495" s="351">
        <v>36</v>
      </c>
      <c r="H495" s="194">
        <v>1587</v>
      </c>
      <c r="I495" s="193">
        <v>9</v>
      </c>
      <c r="J495" s="194">
        <v>34</v>
      </c>
      <c r="K495" s="307">
        <f t="shared" si="94"/>
        <v>14413</v>
      </c>
    </row>
    <row r="496" spans="1:11" ht="30.75" thickBot="1" x14ac:dyDescent="0.3">
      <c r="A496" s="15" t="s">
        <v>92</v>
      </c>
      <c r="B496" s="295">
        <v>749</v>
      </c>
      <c r="C496" s="193">
        <v>65</v>
      </c>
      <c r="D496" s="194">
        <v>110</v>
      </c>
      <c r="E496" s="347">
        <v>9429</v>
      </c>
      <c r="F496" s="350">
        <v>909</v>
      </c>
      <c r="G496" s="351">
        <v>166</v>
      </c>
      <c r="H496" s="194">
        <v>1071</v>
      </c>
      <c r="I496" s="193">
        <v>13</v>
      </c>
      <c r="J496" s="194">
        <v>11</v>
      </c>
      <c r="K496" s="307">
        <f t="shared" si="94"/>
        <v>12523</v>
      </c>
    </row>
    <row r="497" spans="1:11" ht="30.75" thickBot="1" x14ac:dyDescent="0.3">
      <c r="A497" s="15" t="s">
        <v>93</v>
      </c>
      <c r="B497" s="295">
        <v>1072</v>
      </c>
      <c r="C497" s="193">
        <v>123</v>
      </c>
      <c r="D497" s="194">
        <v>169</v>
      </c>
      <c r="E497" s="347">
        <v>6150</v>
      </c>
      <c r="F497" s="350">
        <v>1010</v>
      </c>
      <c r="G497" s="351">
        <v>127</v>
      </c>
      <c r="H497" s="194">
        <v>708</v>
      </c>
      <c r="I497" s="193">
        <v>103</v>
      </c>
      <c r="J497" s="194">
        <v>11</v>
      </c>
      <c r="K497" s="307">
        <f t="shared" si="94"/>
        <v>9473</v>
      </c>
    </row>
    <row r="498" spans="1:11" ht="30.75" thickBot="1" x14ac:dyDescent="0.3">
      <c r="A498" s="15" t="s">
        <v>94</v>
      </c>
      <c r="B498" s="295">
        <v>1791</v>
      </c>
      <c r="C498" s="193">
        <v>344</v>
      </c>
      <c r="D498" s="194">
        <v>256</v>
      </c>
      <c r="E498" s="347">
        <v>4920</v>
      </c>
      <c r="F498" s="350">
        <v>1378</v>
      </c>
      <c r="G498" s="351">
        <v>211</v>
      </c>
      <c r="H498" s="194">
        <v>985</v>
      </c>
      <c r="I498" s="193">
        <v>24</v>
      </c>
      <c r="J498" s="194">
        <v>3</v>
      </c>
      <c r="K498" s="307">
        <f t="shared" si="94"/>
        <v>9912</v>
      </c>
    </row>
    <row r="499" spans="1:11" ht="30.75" thickBot="1" x14ac:dyDescent="0.3">
      <c r="A499" s="15" t="s">
        <v>82</v>
      </c>
      <c r="B499" s="295">
        <v>42</v>
      </c>
      <c r="C499" s="193">
        <v>0</v>
      </c>
      <c r="D499" s="194">
        <v>0</v>
      </c>
      <c r="E499" s="347">
        <v>708</v>
      </c>
      <c r="F499" s="350">
        <v>10</v>
      </c>
      <c r="G499" s="351">
        <v>0</v>
      </c>
      <c r="H499" s="194">
        <v>293</v>
      </c>
      <c r="I499" s="193">
        <v>14</v>
      </c>
      <c r="J499" s="194">
        <v>2</v>
      </c>
      <c r="K499" s="307">
        <f t="shared" si="94"/>
        <v>1069</v>
      </c>
    </row>
    <row r="500" spans="1:11" ht="60.75" thickBot="1" x14ac:dyDescent="0.3">
      <c r="A500" s="15" t="s">
        <v>83</v>
      </c>
      <c r="B500" s="295">
        <v>14</v>
      </c>
      <c r="C500" s="193">
        <v>0</v>
      </c>
      <c r="D500" s="189">
        <v>8</v>
      </c>
      <c r="E500" s="352">
        <v>231</v>
      </c>
      <c r="F500" s="350">
        <v>15</v>
      </c>
      <c r="G500" s="189">
        <v>0</v>
      </c>
      <c r="H500" s="189">
        <v>181</v>
      </c>
      <c r="I500" s="193">
        <v>3</v>
      </c>
      <c r="J500" s="189">
        <v>1</v>
      </c>
      <c r="K500" s="307">
        <f t="shared" si="94"/>
        <v>453</v>
      </c>
    </row>
    <row r="501" spans="1:11" ht="30.75" thickBot="1" x14ac:dyDescent="0.3">
      <c r="A501" s="15" t="s">
        <v>81</v>
      </c>
      <c r="B501" s="295">
        <v>207</v>
      </c>
      <c r="C501" s="193">
        <v>25</v>
      </c>
      <c r="D501" s="189">
        <v>22</v>
      </c>
      <c r="E501" s="352">
        <v>4210</v>
      </c>
      <c r="F501" s="350">
        <v>81</v>
      </c>
      <c r="G501" s="189">
        <v>19</v>
      </c>
      <c r="H501" s="189">
        <v>720</v>
      </c>
      <c r="I501" s="193">
        <v>22</v>
      </c>
      <c r="J501" s="189">
        <v>13</v>
      </c>
      <c r="K501" s="307">
        <f t="shared" si="94"/>
        <v>5319</v>
      </c>
    </row>
    <row r="502" spans="1:11" ht="16.5" thickBot="1" x14ac:dyDescent="0.3">
      <c r="A502" s="313">
        <v>44245</v>
      </c>
      <c r="B502" s="314"/>
      <c r="C502" s="344"/>
      <c r="D502" s="345"/>
      <c r="E502" s="346"/>
      <c r="F502" s="315"/>
      <c r="G502" s="315"/>
      <c r="H502" s="315"/>
      <c r="I502" s="315"/>
      <c r="J502" s="315"/>
      <c r="K502" s="368"/>
    </row>
    <row r="503" spans="1:11" x14ac:dyDescent="0.25">
      <c r="A503" s="13" t="s">
        <v>71</v>
      </c>
      <c r="B503" s="294">
        <v>6492</v>
      </c>
      <c r="C503" s="243">
        <v>644</v>
      </c>
      <c r="D503" s="251">
        <v>707</v>
      </c>
      <c r="E503" s="347">
        <v>96477</v>
      </c>
      <c r="F503" s="348">
        <v>4482</v>
      </c>
      <c r="G503" s="349">
        <v>664</v>
      </c>
      <c r="H503" s="251">
        <v>17231</v>
      </c>
      <c r="I503" s="243">
        <v>601</v>
      </c>
      <c r="J503" s="251">
        <v>393</v>
      </c>
      <c r="K503" s="307">
        <f t="shared" ref="K503:K511" si="95">SUM(B503:J503)</f>
        <v>127691</v>
      </c>
    </row>
    <row r="504" spans="1:11" ht="30" x14ac:dyDescent="0.25">
      <c r="A504" s="15" t="s">
        <v>90</v>
      </c>
      <c r="B504" s="295">
        <v>4398</v>
      </c>
      <c r="C504" s="193">
        <v>568</v>
      </c>
      <c r="D504" s="194">
        <v>593</v>
      </c>
      <c r="E504" s="347">
        <v>40336</v>
      </c>
      <c r="F504" s="350">
        <v>4364</v>
      </c>
      <c r="G504" s="351">
        <v>587</v>
      </c>
      <c r="H504" s="194">
        <v>5369</v>
      </c>
      <c r="I504" s="193">
        <v>169</v>
      </c>
      <c r="J504" s="194">
        <v>44</v>
      </c>
      <c r="K504" s="308">
        <f t="shared" si="95"/>
        <v>56428</v>
      </c>
    </row>
    <row r="505" spans="1:11" ht="30" x14ac:dyDescent="0.25">
      <c r="A505" s="15" t="s">
        <v>91</v>
      </c>
      <c r="B505" s="295">
        <v>607</v>
      </c>
      <c r="C505" s="193">
        <v>33</v>
      </c>
      <c r="D505" s="194">
        <v>56</v>
      </c>
      <c r="E505" s="347">
        <v>11294</v>
      </c>
      <c r="F505" s="350">
        <v>555</v>
      </c>
      <c r="G505" s="351">
        <v>128</v>
      </c>
      <c r="H505" s="194">
        <v>1434</v>
      </c>
      <c r="I505" s="193">
        <v>16</v>
      </c>
      <c r="J505" s="194">
        <v>34</v>
      </c>
      <c r="K505" s="309">
        <f t="shared" si="95"/>
        <v>14157</v>
      </c>
    </row>
    <row r="506" spans="1:11" ht="30" x14ac:dyDescent="0.25">
      <c r="A506" s="15" t="s">
        <v>92</v>
      </c>
      <c r="B506" s="295">
        <v>719</v>
      </c>
      <c r="C506" s="193">
        <v>61</v>
      </c>
      <c r="D506" s="194">
        <v>117</v>
      </c>
      <c r="E506" s="347">
        <v>9277</v>
      </c>
      <c r="F506" s="350">
        <v>824</v>
      </c>
      <c r="G506" s="351">
        <v>74</v>
      </c>
      <c r="H506" s="194">
        <v>1020</v>
      </c>
      <c r="I506" s="193">
        <v>12</v>
      </c>
      <c r="J506" s="194">
        <v>11</v>
      </c>
      <c r="K506" s="309">
        <f t="shared" si="95"/>
        <v>12115</v>
      </c>
    </row>
    <row r="507" spans="1:11" ht="30" x14ac:dyDescent="0.25">
      <c r="A507" s="15" t="s">
        <v>93</v>
      </c>
      <c r="B507" s="295">
        <v>963</v>
      </c>
      <c r="C507" s="193">
        <v>108</v>
      </c>
      <c r="D507" s="194">
        <v>169</v>
      </c>
      <c r="E507" s="347">
        <v>6454</v>
      </c>
      <c r="F507" s="350">
        <v>1159</v>
      </c>
      <c r="G507" s="351">
        <v>164</v>
      </c>
      <c r="H507" s="194">
        <v>635</v>
      </c>
      <c r="I507" s="193">
        <v>102</v>
      </c>
      <c r="J507" s="194">
        <v>11</v>
      </c>
      <c r="K507" s="309">
        <f t="shared" si="95"/>
        <v>9765</v>
      </c>
    </row>
    <row r="508" spans="1:11" ht="30" x14ac:dyDescent="0.25">
      <c r="A508" s="15" t="s">
        <v>94</v>
      </c>
      <c r="B508" s="295">
        <v>1816</v>
      </c>
      <c r="C508" s="193">
        <v>340</v>
      </c>
      <c r="D508" s="194">
        <v>219</v>
      </c>
      <c r="E508" s="347">
        <v>4840</v>
      </c>
      <c r="F508" s="350">
        <v>1473</v>
      </c>
      <c r="G508" s="351">
        <v>195</v>
      </c>
      <c r="H508" s="194">
        <v>699</v>
      </c>
      <c r="I508" s="193">
        <v>24</v>
      </c>
      <c r="J508" s="194">
        <v>3</v>
      </c>
      <c r="K508" s="309">
        <f t="shared" si="95"/>
        <v>9609</v>
      </c>
    </row>
    <row r="509" spans="1:11" ht="30" x14ac:dyDescent="0.25">
      <c r="A509" s="15" t="s">
        <v>82</v>
      </c>
      <c r="B509" s="295">
        <v>41</v>
      </c>
      <c r="C509" s="193">
        <v>0</v>
      </c>
      <c r="D509" s="194">
        <v>0</v>
      </c>
      <c r="E509" s="347">
        <v>394</v>
      </c>
      <c r="F509" s="350">
        <v>13</v>
      </c>
      <c r="G509" s="351">
        <v>0</v>
      </c>
      <c r="H509" s="194">
        <v>325</v>
      </c>
      <c r="I509" s="193">
        <v>14</v>
      </c>
      <c r="J509" s="194">
        <v>2</v>
      </c>
      <c r="K509" s="309">
        <f t="shared" si="95"/>
        <v>789</v>
      </c>
    </row>
    <row r="510" spans="1:11" ht="60" x14ac:dyDescent="0.25">
      <c r="A510" s="15" t="s">
        <v>83</v>
      </c>
      <c r="B510" s="295">
        <v>12</v>
      </c>
      <c r="C510" s="193">
        <v>0</v>
      </c>
      <c r="D510" s="189">
        <v>1</v>
      </c>
      <c r="E510" s="352">
        <v>147</v>
      </c>
      <c r="F510" s="350">
        <v>21</v>
      </c>
      <c r="G510" s="189">
        <v>0</v>
      </c>
      <c r="H510" s="189">
        <v>197</v>
      </c>
      <c r="I510" s="193">
        <v>5</v>
      </c>
      <c r="J510" s="189">
        <v>1</v>
      </c>
      <c r="K510" s="310">
        <f t="shared" si="95"/>
        <v>384</v>
      </c>
    </row>
    <row r="511" spans="1:11" ht="30.75" thickBot="1" x14ac:dyDescent="0.3">
      <c r="A511" s="15" t="s">
        <v>81</v>
      </c>
      <c r="B511" s="295">
        <v>210</v>
      </c>
      <c r="C511" s="193">
        <v>25</v>
      </c>
      <c r="D511" s="189">
        <v>23</v>
      </c>
      <c r="E511" s="352">
        <v>4343</v>
      </c>
      <c r="F511" s="350">
        <v>86</v>
      </c>
      <c r="G511" s="189">
        <v>19</v>
      </c>
      <c r="H511" s="189">
        <v>758</v>
      </c>
      <c r="I511" s="193">
        <v>24</v>
      </c>
      <c r="J511" s="189">
        <v>13</v>
      </c>
      <c r="K511" s="310">
        <f t="shared" si="95"/>
        <v>5501</v>
      </c>
    </row>
    <row r="512" spans="1:11" ht="16.5" thickBot="1" x14ac:dyDescent="0.3">
      <c r="A512" s="313">
        <v>44252</v>
      </c>
      <c r="B512" s="314"/>
      <c r="C512" s="344"/>
      <c r="D512" s="345"/>
      <c r="E512" s="346"/>
      <c r="F512" s="315"/>
      <c r="G512" s="315"/>
      <c r="H512" s="315"/>
      <c r="I512" s="315"/>
      <c r="J512" s="315"/>
      <c r="K512" s="368"/>
    </row>
    <row r="513" spans="1:11" x14ac:dyDescent="0.25">
      <c r="A513" s="13" t="s">
        <v>71</v>
      </c>
      <c r="B513" s="294">
        <v>6705</v>
      </c>
      <c r="C513" s="243">
        <v>644</v>
      </c>
      <c r="D513" s="251">
        <v>714</v>
      </c>
      <c r="E513" s="347">
        <v>96330</v>
      </c>
      <c r="F513" s="348">
        <v>4482</v>
      </c>
      <c r="G513" s="349">
        <v>664</v>
      </c>
      <c r="H513" s="251">
        <v>17231</v>
      </c>
      <c r="I513" s="243">
        <v>600</v>
      </c>
      <c r="J513" s="251">
        <v>393</v>
      </c>
      <c r="K513" s="307">
        <f t="shared" ref="K513:K521" si="96">SUM(B513:J513)</f>
        <v>127763</v>
      </c>
    </row>
    <row r="514" spans="1:11" ht="30" x14ac:dyDescent="0.25">
      <c r="A514" s="15" t="s">
        <v>90</v>
      </c>
      <c r="B514" s="295">
        <v>4269</v>
      </c>
      <c r="C514" s="193">
        <v>545</v>
      </c>
      <c r="D514" s="194">
        <v>529</v>
      </c>
      <c r="E514" s="347">
        <v>39649</v>
      </c>
      <c r="F514" s="350">
        <v>4382</v>
      </c>
      <c r="G514" s="351">
        <v>552</v>
      </c>
      <c r="H514" s="194">
        <v>5117</v>
      </c>
      <c r="I514" s="193">
        <v>166</v>
      </c>
      <c r="J514" s="194">
        <v>44</v>
      </c>
      <c r="K514" s="308">
        <f t="shared" si="96"/>
        <v>55253</v>
      </c>
    </row>
    <row r="515" spans="1:11" ht="30" x14ac:dyDescent="0.25">
      <c r="A515" s="15" t="s">
        <v>91</v>
      </c>
      <c r="B515" s="295">
        <v>567</v>
      </c>
      <c r="C515" s="193">
        <v>33</v>
      </c>
      <c r="D515" s="194">
        <v>66</v>
      </c>
      <c r="E515" s="347">
        <v>11102</v>
      </c>
      <c r="F515" s="350">
        <v>595</v>
      </c>
      <c r="G515" s="351">
        <v>45</v>
      </c>
      <c r="H515" s="194">
        <v>1307</v>
      </c>
      <c r="I515" s="193">
        <v>14</v>
      </c>
      <c r="J515" s="194">
        <v>34</v>
      </c>
      <c r="K515" s="309">
        <f t="shared" si="96"/>
        <v>13763</v>
      </c>
    </row>
    <row r="516" spans="1:11" ht="30" x14ac:dyDescent="0.25">
      <c r="A516" s="15" t="s">
        <v>92</v>
      </c>
      <c r="B516" s="295">
        <v>724</v>
      </c>
      <c r="C516" s="193">
        <v>55</v>
      </c>
      <c r="D516" s="194">
        <v>110</v>
      </c>
      <c r="E516" s="347">
        <v>9119</v>
      </c>
      <c r="F516" s="350">
        <v>884</v>
      </c>
      <c r="G516" s="351">
        <v>183</v>
      </c>
      <c r="H516" s="194">
        <v>977</v>
      </c>
      <c r="I516" s="193">
        <v>12</v>
      </c>
      <c r="J516" s="194">
        <v>11</v>
      </c>
      <c r="K516" s="309">
        <f t="shared" si="96"/>
        <v>12075</v>
      </c>
    </row>
    <row r="517" spans="1:11" ht="30" x14ac:dyDescent="0.25">
      <c r="A517" s="15" t="s">
        <v>93</v>
      </c>
      <c r="B517" s="295">
        <v>945</v>
      </c>
      <c r="C517" s="193">
        <v>84</v>
      </c>
      <c r="D517" s="194">
        <v>132</v>
      </c>
      <c r="E517" s="347">
        <v>5947</v>
      </c>
      <c r="F517" s="350">
        <v>1080</v>
      </c>
      <c r="G517" s="351">
        <v>106</v>
      </c>
      <c r="H517" s="194">
        <v>608</v>
      </c>
      <c r="I517" s="193">
        <v>100</v>
      </c>
      <c r="J517" s="194">
        <v>11</v>
      </c>
      <c r="K517" s="309">
        <f t="shared" si="96"/>
        <v>9013</v>
      </c>
    </row>
    <row r="518" spans="1:11" ht="30" x14ac:dyDescent="0.25">
      <c r="A518" s="15" t="s">
        <v>94</v>
      </c>
      <c r="B518" s="295">
        <v>1820</v>
      </c>
      <c r="C518" s="193">
        <v>345</v>
      </c>
      <c r="D518" s="194">
        <v>192</v>
      </c>
      <c r="E518" s="347">
        <v>4361</v>
      </c>
      <c r="F518" s="350">
        <v>1507</v>
      </c>
      <c r="G518" s="351">
        <v>194</v>
      </c>
      <c r="H518" s="194">
        <v>667</v>
      </c>
      <c r="I518" s="193">
        <v>24</v>
      </c>
      <c r="J518" s="194">
        <v>3</v>
      </c>
      <c r="K518" s="309">
        <f t="shared" si="96"/>
        <v>9113</v>
      </c>
    </row>
    <row r="519" spans="1:11" ht="30" x14ac:dyDescent="0.25">
      <c r="A519" s="15" t="s">
        <v>82</v>
      </c>
      <c r="B519" s="295">
        <v>33</v>
      </c>
      <c r="C519" s="193">
        <v>0</v>
      </c>
      <c r="D519" s="194">
        <v>0</v>
      </c>
      <c r="E519" s="347">
        <v>629</v>
      </c>
      <c r="F519" s="350">
        <v>10</v>
      </c>
      <c r="G519" s="351">
        <v>0</v>
      </c>
      <c r="H519" s="194">
        <v>289</v>
      </c>
      <c r="I519" s="193">
        <v>13</v>
      </c>
      <c r="J519" s="194">
        <v>2</v>
      </c>
      <c r="K519" s="309">
        <f t="shared" si="96"/>
        <v>976</v>
      </c>
    </row>
    <row r="520" spans="1:11" ht="60" x14ac:dyDescent="0.25">
      <c r="A520" s="15" t="s">
        <v>83</v>
      </c>
      <c r="B520" s="295">
        <v>17</v>
      </c>
      <c r="C520" s="193">
        <v>0</v>
      </c>
      <c r="D520" s="189">
        <v>3</v>
      </c>
      <c r="E520" s="352">
        <v>188</v>
      </c>
      <c r="F520" s="350">
        <v>8</v>
      </c>
      <c r="G520" s="189">
        <v>1</v>
      </c>
      <c r="H520" s="189">
        <v>164</v>
      </c>
      <c r="I520" s="193">
        <v>1</v>
      </c>
      <c r="J520" s="189">
        <v>1</v>
      </c>
      <c r="K520" s="310">
        <f t="shared" si="96"/>
        <v>383</v>
      </c>
    </row>
    <row r="521" spans="1:11" ht="30.75" thickBot="1" x14ac:dyDescent="0.3">
      <c r="A521" s="15" t="s">
        <v>81</v>
      </c>
      <c r="B521" s="295">
        <v>226</v>
      </c>
      <c r="C521" s="193">
        <v>25</v>
      </c>
      <c r="D521" s="189">
        <v>24</v>
      </c>
      <c r="E521" s="352">
        <v>4488</v>
      </c>
      <c r="F521" s="350">
        <v>89</v>
      </c>
      <c r="G521" s="189">
        <v>19</v>
      </c>
      <c r="H521" s="189">
        <v>793</v>
      </c>
      <c r="I521" s="193">
        <v>24</v>
      </c>
      <c r="J521" s="189">
        <v>13</v>
      </c>
      <c r="K521" s="310">
        <f t="shared" si="96"/>
        <v>5701</v>
      </c>
    </row>
    <row r="522" spans="1:11" ht="16.5" thickBot="1" x14ac:dyDescent="0.3">
      <c r="A522" s="313">
        <v>44259</v>
      </c>
      <c r="B522" s="314"/>
      <c r="C522" s="344"/>
      <c r="D522" s="345"/>
      <c r="E522" s="346"/>
      <c r="F522" s="315"/>
      <c r="G522" s="315"/>
      <c r="H522" s="315"/>
      <c r="I522" s="315"/>
      <c r="J522" s="315"/>
      <c r="K522" s="368"/>
    </row>
    <row r="523" spans="1:11" x14ac:dyDescent="0.25">
      <c r="A523" s="13" t="s">
        <v>71</v>
      </c>
      <c r="B523" s="294">
        <v>6710</v>
      </c>
      <c r="C523" s="243">
        <v>646</v>
      </c>
      <c r="D523" s="251">
        <v>715</v>
      </c>
      <c r="E523" s="347">
        <v>96418</v>
      </c>
      <c r="F523" s="348">
        <v>4477</v>
      </c>
      <c r="G523" s="349">
        <v>659</v>
      </c>
      <c r="H523" s="251">
        <v>17231</v>
      </c>
      <c r="I523" s="243">
        <v>600</v>
      </c>
      <c r="J523" s="251">
        <v>393</v>
      </c>
      <c r="K523" s="307">
        <f>SUM(B523:J523)</f>
        <v>127849</v>
      </c>
    </row>
    <row r="524" spans="1:11" ht="30" x14ac:dyDescent="0.25">
      <c r="A524" s="15" t="s">
        <v>90</v>
      </c>
      <c r="B524" s="295">
        <v>4464</v>
      </c>
      <c r="C524" s="193">
        <v>569</v>
      </c>
      <c r="D524" s="194">
        <v>587</v>
      </c>
      <c r="E524" s="347">
        <v>39850</v>
      </c>
      <c r="F524" s="350">
        <v>4354</v>
      </c>
      <c r="G524" s="351">
        <v>595</v>
      </c>
      <c r="H524" s="194">
        <v>5133</v>
      </c>
      <c r="I524" s="193">
        <v>166</v>
      </c>
      <c r="J524" s="194">
        <v>38</v>
      </c>
      <c r="K524" s="308">
        <f t="shared" ref="K524:K531" si="97">SUM(B524:J524)</f>
        <v>55756</v>
      </c>
    </row>
    <row r="525" spans="1:11" ht="30" x14ac:dyDescent="0.25">
      <c r="A525" s="15" t="s">
        <v>91</v>
      </c>
      <c r="B525" s="295">
        <v>591</v>
      </c>
      <c r="C525" s="193">
        <v>28</v>
      </c>
      <c r="D525" s="194">
        <v>49</v>
      </c>
      <c r="E525" s="347">
        <v>11557</v>
      </c>
      <c r="F525" s="350">
        <v>485</v>
      </c>
      <c r="G525" s="351">
        <v>47</v>
      </c>
      <c r="H525" s="194">
        <v>1412</v>
      </c>
      <c r="I525" s="193">
        <v>14</v>
      </c>
      <c r="J525" s="194">
        <v>15</v>
      </c>
      <c r="K525" s="309">
        <f t="shared" si="97"/>
        <v>14198</v>
      </c>
    </row>
    <row r="526" spans="1:11" ht="30" x14ac:dyDescent="0.25">
      <c r="A526" s="15" t="s">
        <v>92</v>
      </c>
      <c r="B526" s="295">
        <v>770</v>
      </c>
      <c r="C526" s="193">
        <v>58</v>
      </c>
      <c r="D526" s="194">
        <v>113</v>
      </c>
      <c r="E526" s="347">
        <v>8767</v>
      </c>
      <c r="F526" s="350">
        <v>782</v>
      </c>
      <c r="G526" s="351">
        <v>87</v>
      </c>
      <c r="H526" s="194">
        <v>917</v>
      </c>
      <c r="I526" s="193">
        <v>12</v>
      </c>
      <c r="J526" s="194">
        <v>9</v>
      </c>
      <c r="K526" s="309">
        <f t="shared" si="97"/>
        <v>11515</v>
      </c>
    </row>
    <row r="527" spans="1:11" ht="30" x14ac:dyDescent="0.25">
      <c r="A527" s="15" t="s">
        <v>93</v>
      </c>
      <c r="B527" s="295">
        <v>1060</v>
      </c>
      <c r="C527" s="193">
        <v>115</v>
      </c>
      <c r="D527" s="194">
        <v>167</v>
      </c>
      <c r="E527" s="347">
        <v>5579</v>
      </c>
      <c r="F527" s="350">
        <v>1238</v>
      </c>
      <c r="G527" s="351">
        <v>248</v>
      </c>
      <c r="H527" s="194">
        <v>612</v>
      </c>
      <c r="I527" s="193">
        <v>100</v>
      </c>
      <c r="J527" s="194">
        <v>4</v>
      </c>
      <c r="K527" s="309">
        <f t="shared" si="97"/>
        <v>9123</v>
      </c>
    </row>
    <row r="528" spans="1:11" ht="30" x14ac:dyDescent="0.25">
      <c r="A528" s="15" t="s">
        <v>94</v>
      </c>
      <c r="B528" s="295">
        <v>1749</v>
      </c>
      <c r="C528" s="193">
        <v>339</v>
      </c>
      <c r="D528" s="194">
        <v>219</v>
      </c>
      <c r="E528" s="347">
        <v>3985</v>
      </c>
      <c r="F528" s="350">
        <v>1597</v>
      </c>
      <c r="G528" s="351">
        <v>193</v>
      </c>
      <c r="H528" s="194">
        <v>802</v>
      </c>
      <c r="I528" s="193">
        <v>24</v>
      </c>
      <c r="J528" s="194">
        <v>3</v>
      </c>
      <c r="K528" s="309">
        <f t="shared" si="97"/>
        <v>8911</v>
      </c>
    </row>
    <row r="529" spans="1:11" ht="30" x14ac:dyDescent="0.25">
      <c r="A529" s="15" t="s">
        <v>82</v>
      </c>
      <c r="B529" s="295">
        <v>29</v>
      </c>
      <c r="C529" s="193">
        <v>0</v>
      </c>
      <c r="D529" s="194">
        <v>0</v>
      </c>
      <c r="E529" s="347">
        <v>635</v>
      </c>
      <c r="F529" s="350">
        <v>11</v>
      </c>
      <c r="G529" s="351">
        <v>0</v>
      </c>
      <c r="H529" s="194">
        <v>265</v>
      </c>
      <c r="I529" s="193">
        <v>13</v>
      </c>
      <c r="J529" s="194">
        <v>2</v>
      </c>
      <c r="K529" s="309">
        <f t="shared" si="97"/>
        <v>955</v>
      </c>
    </row>
    <row r="530" spans="1:11" ht="60" x14ac:dyDescent="0.25">
      <c r="A530" s="15" t="s">
        <v>83</v>
      </c>
      <c r="B530" s="295">
        <v>9</v>
      </c>
      <c r="C530" s="193">
        <v>0</v>
      </c>
      <c r="D530" s="189">
        <v>6</v>
      </c>
      <c r="E530" s="352">
        <v>197</v>
      </c>
      <c r="F530" s="350">
        <v>11</v>
      </c>
      <c r="G530" s="189">
        <v>0</v>
      </c>
      <c r="H530" s="189">
        <v>129</v>
      </c>
      <c r="I530" s="193">
        <v>1</v>
      </c>
      <c r="J530" s="189">
        <v>2</v>
      </c>
      <c r="K530" s="310">
        <f t="shared" si="97"/>
        <v>355</v>
      </c>
    </row>
    <row r="531" spans="1:11" ht="30.75" thickBot="1" x14ac:dyDescent="0.3">
      <c r="A531" s="15" t="s">
        <v>81</v>
      </c>
      <c r="B531" s="295">
        <v>231</v>
      </c>
      <c r="C531" s="193">
        <v>26</v>
      </c>
      <c r="D531" s="189">
        <v>27</v>
      </c>
      <c r="E531" s="352">
        <v>4592</v>
      </c>
      <c r="F531" s="350">
        <v>90</v>
      </c>
      <c r="G531" s="189">
        <v>19</v>
      </c>
      <c r="H531" s="189">
        <v>822</v>
      </c>
      <c r="I531" s="193">
        <v>24</v>
      </c>
      <c r="J531" s="189">
        <v>14</v>
      </c>
      <c r="K531" s="310">
        <f t="shared" si="97"/>
        <v>5845</v>
      </c>
    </row>
    <row r="532" spans="1:11" ht="16.5" thickBot="1" x14ac:dyDescent="0.3">
      <c r="A532" s="313">
        <v>44266</v>
      </c>
      <c r="B532" s="314"/>
      <c r="C532" s="344"/>
      <c r="D532" s="345"/>
      <c r="E532" s="346"/>
      <c r="F532" s="315"/>
      <c r="G532" s="315"/>
      <c r="H532" s="315"/>
      <c r="I532" s="315"/>
      <c r="J532" s="315"/>
      <c r="K532" s="368"/>
    </row>
    <row r="533" spans="1:11" ht="15.75" thickBot="1" x14ac:dyDescent="0.3">
      <c r="A533" s="13" t="s">
        <v>71</v>
      </c>
      <c r="B533" s="294">
        <v>6712</v>
      </c>
      <c r="C533" s="243">
        <v>646</v>
      </c>
      <c r="D533" s="251">
        <v>726</v>
      </c>
      <c r="E533" s="347">
        <v>96794</v>
      </c>
      <c r="F533" s="348">
        <v>4415</v>
      </c>
      <c r="G533" s="349">
        <v>658</v>
      </c>
      <c r="H533" s="251">
        <v>17231</v>
      </c>
      <c r="I533" s="243">
        <v>600</v>
      </c>
      <c r="J533" s="251">
        <v>393</v>
      </c>
      <c r="K533" s="307">
        <f>SUM(B533:J533)</f>
        <v>128175</v>
      </c>
    </row>
    <row r="534" spans="1:11" ht="30.75" thickBot="1" x14ac:dyDescent="0.3">
      <c r="A534" s="15" t="s">
        <v>90</v>
      </c>
      <c r="B534" s="295">
        <v>4818</v>
      </c>
      <c r="C534" s="193">
        <v>571</v>
      </c>
      <c r="D534" s="194">
        <v>609</v>
      </c>
      <c r="E534" s="347">
        <v>42106</v>
      </c>
      <c r="F534" s="350">
        <v>4298</v>
      </c>
      <c r="G534" s="351">
        <v>586</v>
      </c>
      <c r="H534" s="194">
        <v>5509</v>
      </c>
      <c r="I534" s="193">
        <v>171</v>
      </c>
      <c r="J534" s="194">
        <v>52</v>
      </c>
      <c r="K534" s="307">
        <f t="shared" ref="K534:K541" si="98">SUM(B534:J534)</f>
        <v>58720</v>
      </c>
    </row>
    <row r="535" spans="1:11" ht="30.75" thickBot="1" x14ac:dyDescent="0.3">
      <c r="A535" s="15" t="s">
        <v>91</v>
      </c>
      <c r="B535" s="295">
        <v>593</v>
      </c>
      <c r="C535" s="193">
        <v>32</v>
      </c>
      <c r="D535" s="194">
        <v>70</v>
      </c>
      <c r="E535" s="347">
        <v>12111</v>
      </c>
      <c r="F535" s="350">
        <v>398</v>
      </c>
      <c r="G535" s="351">
        <v>46</v>
      </c>
      <c r="H535" s="194">
        <v>1506</v>
      </c>
      <c r="I535" s="193">
        <v>18</v>
      </c>
      <c r="J535" s="194">
        <v>32</v>
      </c>
      <c r="K535" s="307">
        <f t="shared" si="98"/>
        <v>14806</v>
      </c>
    </row>
    <row r="536" spans="1:11" ht="30.75" thickBot="1" x14ac:dyDescent="0.3">
      <c r="A536" s="15" t="s">
        <v>92</v>
      </c>
      <c r="B536" s="295">
        <v>804</v>
      </c>
      <c r="C536" s="193">
        <v>58</v>
      </c>
      <c r="D536" s="194">
        <v>116</v>
      </c>
      <c r="E536" s="347">
        <v>9684</v>
      </c>
      <c r="F536" s="350">
        <v>791</v>
      </c>
      <c r="G536" s="351">
        <v>82</v>
      </c>
      <c r="H536" s="194">
        <v>1120</v>
      </c>
      <c r="I536" s="193">
        <v>12</v>
      </c>
      <c r="J536" s="194">
        <v>17</v>
      </c>
      <c r="K536" s="307">
        <f t="shared" si="98"/>
        <v>12684</v>
      </c>
    </row>
    <row r="537" spans="1:11" ht="30.75" thickBot="1" x14ac:dyDescent="0.3">
      <c r="A537" s="15" t="s">
        <v>93</v>
      </c>
      <c r="B537" s="295">
        <v>1129</v>
      </c>
      <c r="C537" s="193">
        <v>128</v>
      </c>
      <c r="D537" s="194">
        <v>171</v>
      </c>
      <c r="E537" s="347">
        <v>5895</v>
      </c>
      <c r="F537" s="350">
        <v>1389</v>
      </c>
      <c r="G537" s="351">
        <v>234</v>
      </c>
      <c r="H537" s="194">
        <v>721</v>
      </c>
      <c r="I537" s="193">
        <v>104</v>
      </c>
      <c r="J537" s="194">
        <v>10</v>
      </c>
      <c r="K537" s="307">
        <f t="shared" si="98"/>
        <v>9781</v>
      </c>
    </row>
    <row r="538" spans="1:11" ht="30.75" thickBot="1" x14ac:dyDescent="0.3">
      <c r="A538" s="15" t="s">
        <v>94</v>
      </c>
      <c r="B538" s="295">
        <v>1758</v>
      </c>
      <c r="C538" s="193">
        <v>328</v>
      </c>
      <c r="D538" s="194">
        <v>191</v>
      </c>
      <c r="E538" s="347">
        <v>4211</v>
      </c>
      <c r="F538" s="350">
        <v>1527</v>
      </c>
      <c r="G538" s="351">
        <v>202</v>
      </c>
      <c r="H538" s="194">
        <v>821</v>
      </c>
      <c r="I538" s="193">
        <v>23</v>
      </c>
      <c r="J538" s="194">
        <v>3</v>
      </c>
      <c r="K538" s="307">
        <f t="shared" si="98"/>
        <v>9064</v>
      </c>
    </row>
    <row r="539" spans="1:11" ht="30.75" thickBot="1" x14ac:dyDescent="0.3">
      <c r="A539" s="15" t="s">
        <v>82</v>
      </c>
      <c r="B539" s="295">
        <v>36</v>
      </c>
      <c r="C539" s="193">
        <v>0</v>
      </c>
      <c r="D539" s="194">
        <v>0</v>
      </c>
      <c r="E539" s="347">
        <v>727</v>
      </c>
      <c r="F539" s="350">
        <v>12</v>
      </c>
      <c r="G539" s="351">
        <v>0</v>
      </c>
      <c r="H539" s="194">
        <v>310</v>
      </c>
      <c r="I539" s="193">
        <v>12</v>
      </c>
      <c r="J539" s="194">
        <v>2</v>
      </c>
      <c r="K539" s="307">
        <f t="shared" si="98"/>
        <v>1099</v>
      </c>
    </row>
    <row r="540" spans="1:11" ht="60.75" thickBot="1" x14ac:dyDescent="0.3">
      <c r="A540" s="15" t="s">
        <v>83</v>
      </c>
      <c r="B540" s="295">
        <v>27</v>
      </c>
      <c r="C540" s="193">
        <v>0</v>
      </c>
      <c r="D540" s="189">
        <v>5</v>
      </c>
      <c r="E540" s="352">
        <v>216</v>
      </c>
      <c r="F540" s="350">
        <v>7</v>
      </c>
      <c r="G540" s="189">
        <v>0</v>
      </c>
      <c r="H540" s="189">
        <v>199</v>
      </c>
      <c r="I540" s="193">
        <v>6</v>
      </c>
      <c r="J540" s="189">
        <v>1</v>
      </c>
      <c r="K540" s="307">
        <f t="shared" si="98"/>
        <v>461</v>
      </c>
    </row>
    <row r="541" spans="1:11" ht="30.75" thickBot="1" x14ac:dyDescent="0.3">
      <c r="A541" s="15" t="s">
        <v>81</v>
      </c>
      <c r="B541" s="295">
        <v>236</v>
      </c>
      <c r="C541" s="193">
        <v>26</v>
      </c>
      <c r="D541" s="189">
        <v>27</v>
      </c>
      <c r="E541" s="352">
        <v>4730</v>
      </c>
      <c r="F541" s="350">
        <v>94</v>
      </c>
      <c r="G541" s="189">
        <v>19</v>
      </c>
      <c r="H541" s="189">
        <v>854</v>
      </c>
      <c r="I541" s="193">
        <v>26</v>
      </c>
      <c r="J541" s="189">
        <v>15</v>
      </c>
      <c r="K541" s="307">
        <f t="shared" si="98"/>
        <v>6027</v>
      </c>
    </row>
    <row r="542" spans="1:11" ht="16.5" thickBot="1" x14ac:dyDescent="0.3">
      <c r="A542" s="313">
        <v>44273</v>
      </c>
      <c r="B542" s="381"/>
      <c r="C542" s="382"/>
      <c r="D542" s="383"/>
      <c r="E542" s="384"/>
      <c r="F542" s="385"/>
      <c r="G542" s="385"/>
      <c r="H542" s="385"/>
      <c r="I542" s="385"/>
      <c r="J542" s="315"/>
      <c r="K542" s="368"/>
    </row>
    <row r="543" spans="1:11" x14ac:dyDescent="0.25">
      <c r="A543" s="21" t="s">
        <v>71</v>
      </c>
      <c r="B543" s="379">
        <v>6523</v>
      </c>
      <c r="C543" s="379">
        <v>646</v>
      </c>
      <c r="D543" s="379">
        <v>725</v>
      </c>
      <c r="E543" s="347">
        <v>96554</v>
      </c>
      <c r="F543" s="379">
        <v>4415</v>
      </c>
      <c r="G543" s="379">
        <v>657</v>
      </c>
      <c r="H543" s="379">
        <v>17231</v>
      </c>
      <c r="I543" s="379">
        <v>601</v>
      </c>
      <c r="J543" s="251">
        <v>393</v>
      </c>
      <c r="K543" s="307">
        <f>SUM(B543:J543)</f>
        <v>127745</v>
      </c>
    </row>
    <row r="544" spans="1:11" ht="30" x14ac:dyDescent="0.25">
      <c r="A544" s="23" t="s">
        <v>90</v>
      </c>
      <c r="B544" s="379">
        <v>5128</v>
      </c>
      <c r="C544" s="379">
        <v>560</v>
      </c>
      <c r="D544" s="379">
        <v>602</v>
      </c>
      <c r="E544" s="347">
        <v>43000</v>
      </c>
      <c r="F544" s="379">
        <v>4280</v>
      </c>
      <c r="G544" s="379">
        <v>589</v>
      </c>
      <c r="H544" s="379">
        <v>5563</v>
      </c>
      <c r="I544" s="379">
        <v>173</v>
      </c>
      <c r="J544" s="194">
        <v>52</v>
      </c>
      <c r="K544" s="308">
        <f t="shared" ref="K544:K551" si="99">SUM(B544:J544)</f>
        <v>59947</v>
      </c>
    </row>
    <row r="545" spans="1:11" ht="30" x14ac:dyDescent="0.25">
      <c r="A545" s="23" t="s">
        <v>91</v>
      </c>
      <c r="B545" s="379">
        <v>595</v>
      </c>
      <c r="C545" s="379">
        <v>37</v>
      </c>
      <c r="D545" s="379">
        <v>6</v>
      </c>
      <c r="E545" s="347">
        <v>12900</v>
      </c>
      <c r="F545" s="379">
        <v>569</v>
      </c>
      <c r="G545" s="379">
        <v>38</v>
      </c>
      <c r="H545" s="379">
        <v>1557</v>
      </c>
      <c r="I545" s="379">
        <v>19</v>
      </c>
      <c r="J545" s="194">
        <v>32</v>
      </c>
      <c r="K545" s="309">
        <f t="shared" si="99"/>
        <v>15753</v>
      </c>
    </row>
    <row r="546" spans="1:11" ht="30" x14ac:dyDescent="0.25">
      <c r="A546" s="23" t="s">
        <v>92</v>
      </c>
      <c r="B546" s="379">
        <v>831</v>
      </c>
      <c r="C546" s="379">
        <v>60</v>
      </c>
      <c r="D546" s="379">
        <v>122</v>
      </c>
      <c r="E546" s="347">
        <v>9890</v>
      </c>
      <c r="F546" s="379">
        <v>876</v>
      </c>
      <c r="G546" s="379">
        <v>91</v>
      </c>
      <c r="H546" s="379">
        <v>1099</v>
      </c>
      <c r="I546" s="379">
        <v>12</v>
      </c>
      <c r="J546" s="194">
        <v>17</v>
      </c>
      <c r="K546" s="309">
        <f t="shared" si="99"/>
        <v>12998</v>
      </c>
    </row>
    <row r="547" spans="1:11" ht="30" x14ac:dyDescent="0.25">
      <c r="A547" s="23" t="s">
        <v>93</v>
      </c>
      <c r="B547" s="379">
        <v>1098</v>
      </c>
      <c r="C547" s="379">
        <v>117</v>
      </c>
      <c r="D547" s="379">
        <v>190</v>
      </c>
      <c r="E547" s="347">
        <v>6020</v>
      </c>
      <c r="F547" s="379">
        <v>1279</v>
      </c>
      <c r="G547" s="379">
        <v>152</v>
      </c>
      <c r="H547" s="379">
        <v>682</v>
      </c>
      <c r="I547" s="379">
        <v>104</v>
      </c>
      <c r="J547" s="194">
        <v>10</v>
      </c>
      <c r="K547" s="309">
        <f t="shared" si="99"/>
        <v>9652</v>
      </c>
    </row>
    <row r="548" spans="1:11" ht="30" x14ac:dyDescent="0.25">
      <c r="A548" s="23" t="s">
        <v>94</v>
      </c>
      <c r="B548" s="379">
        <v>1657</v>
      </c>
      <c r="C548" s="379">
        <v>322</v>
      </c>
      <c r="D548" s="379">
        <v>184</v>
      </c>
      <c r="E548" s="347">
        <v>4300</v>
      </c>
      <c r="F548" s="379">
        <v>1357</v>
      </c>
      <c r="G548" s="379">
        <v>286</v>
      </c>
      <c r="H548" s="379">
        <v>899</v>
      </c>
      <c r="I548" s="379">
        <v>23</v>
      </c>
      <c r="J548" s="194">
        <v>3</v>
      </c>
      <c r="K548" s="309">
        <f t="shared" si="99"/>
        <v>9031</v>
      </c>
    </row>
    <row r="549" spans="1:11" ht="30" x14ac:dyDescent="0.25">
      <c r="A549" s="23" t="s">
        <v>82</v>
      </c>
      <c r="B549" s="379">
        <v>52</v>
      </c>
      <c r="C549" s="379">
        <v>0</v>
      </c>
      <c r="D549" s="379">
        <v>0</v>
      </c>
      <c r="E549" s="347">
        <v>797</v>
      </c>
      <c r="F549" s="379">
        <v>9</v>
      </c>
      <c r="G549" s="379">
        <v>0</v>
      </c>
      <c r="H549" s="379">
        <v>309</v>
      </c>
      <c r="I549" s="379">
        <v>12</v>
      </c>
      <c r="J549" s="194">
        <v>2</v>
      </c>
      <c r="K549" s="309">
        <f t="shared" si="99"/>
        <v>1181</v>
      </c>
    </row>
    <row r="550" spans="1:11" ht="60" x14ac:dyDescent="0.25">
      <c r="A550" s="23" t="s">
        <v>83</v>
      </c>
      <c r="B550" s="379">
        <v>19</v>
      </c>
      <c r="C550" s="379">
        <v>0</v>
      </c>
      <c r="D550" s="379">
        <v>7</v>
      </c>
      <c r="E550" s="352">
        <v>267</v>
      </c>
      <c r="F550" s="379">
        <v>14</v>
      </c>
      <c r="G550" s="379">
        <v>2</v>
      </c>
      <c r="H550" s="379">
        <v>104</v>
      </c>
      <c r="I550" s="379">
        <v>6</v>
      </c>
      <c r="J550" s="189">
        <v>1</v>
      </c>
      <c r="K550" s="310">
        <f t="shared" si="99"/>
        <v>420</v>
      </c>
    </row>
    <row r="551" spans="1:11" ht="30.75" thickBot="1" x14ac:dyDescent="0.3">
      <c r="A551" s="23" t="s">
        <v>81</v>
      </c>
      <c r="B551" s="379">
        <v>234</v>
      </c>
      <c r="C551" s="379">
        <v>27</v>
      </c>
      <c r="D551" s="379">
        <v>29</v>
      </c>
      <c r="E551" s="352">
        <v>4887</v>
      </c>
      <c r="F551" s="379">
        <v>103</v>
      </c>
      <c r="G551" s="379">
        <v>21</v>
      </c>
      <c r="H551" s="379">
        <v>896</v>
      </c>
      <c r="I551" s="379">
        <v>27</v>
      </c>
      <c r="J551" s="189">
        <v>15</v>
      </c>
      <c r="K551" s="310">
        <f t="shared" si="99"/>
        <v>6239</v>
      </c>
    </row>
    <row r="552" spans="1:11" ht="16.5" thickBot="1" x14ac:dyDescent="0.3">
      <c r="A552" s="313">
        <v>44280</v>
      </c>
      <c r="B552" s="381"/>
      <c r="C552" s="382"/>
      <c r="D552" s="383"/>
      <c r="E552" s="384"/>
      <c r="F552" s="385"/>
      <c r="G552" s="385"/>
      <c r="H552" s="385"/>
      <c r="I552" s="385"/>
      <c r="J552" s="315"/>
      <c r="K552" s="368"/>
    </row>
    <row r="553" spans="1:11" x14ac:dyDescent="0.25">
      <c r="A553" s="21" t="s">
        <v>71</v>
      </c>
      <c r="B553" s="380">
        <v>6520</v>
      </c>
      <c r="C553" s="380">
        <v>646</v>
      </c>
      <c r="D553" s="380">
        <v>723</v>
      </c>
      <c r="E553" s="380">
        <v>96727</v>
      </c>
      <c r="F553" s="380">
        <v>4415</v>
      </c>
      <c r="G553" s="380">
        <v>658</v>
      </c>
      <c r="H553" s="380">
        <v>17231</v>
      </c>
      <c r="I553" s="380">
        <v>602</v>
      </c>
      <c r="J553" s="380">
        <v>393</v>
      </c>
      <c r="K553" s="307">
        <f>SUM(B553:J553)</f>
        <v>127915</v>
      </c>
    </row>
    <row r="554" spans="1:11" ht="30" x14ac:dyDescent="0.25">
      <c r="A554" s="23" t="s">
        <v>90</v>
      </c>
      <c r="B554" s="380">
        <v>4730</v>
      </c>
      <c r="C554" s="380">
        <v>568</v>
      </c>
      <c r="D554" s="380">
        <v>619</v>
      </c>
      <c r="E554" s="380">
        <v>44565</v>
      </c>
      <c r="F554" s="380">
        <v>4330</v>
      </c>
      <c r="G554" s="380">
        <v>495</v>
      </c>
      <c r="H554" s="380">
        <v>5568</v>
      </c>
      <c r="I554" s="380">
        <v>167</v>
      </c>
      <c r="J554" s="380">
        <v>41</v>
      </c>
      <c r="K554" s="308">
        <f t="shared" ref="K554:K561" si="100">SUM(B554:J554)</f>
        <v>61083</v>
      </c>
    </row>
    <row r="555" spans="1:11" ht="30" x14ac:dyDescent="0.25">
      <c r="A555" s="23" t="s">
        <v>91</v>
      </c>
      <c r="B555" s="380">
        <v>603</v>
      </c>
      <c r="C555" s="380">
        <v>35</v>
      </c>
      <c r="D555" s="380">
        <v>45</v>
      </c>
      <c r="E555" s="380">
        <v>13370</v>
      </c>
      <c r="F555" s="380">
        <v>537</v>
      </c>
      <c r="G555" s="380">
        <v>22</v>
      </c>
      <c r="H555" s="380">
        <v>1564</v>
      </c>
      <c r="I555" s="380">
        <v>15</v>
      </c>
      <c r="J555" s="380">
        <v>24</v>
      </c>
      <c r="K555" s="309">
        <f t="shared" si="100"/>
        <v>16215</v>
      </c>
    </row>
    <row r="556" spans="1:11" ht="30" x14ac:dyDescent="0.25">
      <c r="A556" s="23" t="s">
        <v>92</v>
      </c>
      <c r="B556" s="380">
        <v>701</v>
      </c>
      <c r="C556" s="380">
        <v>47</v>
      </c>
      <c r="D556" s="380">
        <v>105</v>
      </c>
      <c r="E556" s="380">
        <v>10250</v>
      </c>
      <c r="F556" s="380">
        <v>834</v>
      </c>
      <c r="G556" s="380">
        <v>62</v>
      </c>
      <c r="H556" s="380">
        <v>1170</v>
      </c>
      <c r="I556" s="380">
        <v>13</v>
      </c>
      <c r="J556" s="380">
        <v>15</v>
      </c>
      <c r="K556" s="309">
        <f t="shared" si="100"/>
        <v>13197</v>
      </c>
    </row>
    <row r="557" spans="1:11" ht="30" x14ac:dyDescent="0.25">
      <c r="A557" s="23" t="s">
        <v>93</v>
      </c>
      <c r="B557" s="380">
        <v>1104</v>
      </c>
      <c r="C557" s="380">
        <v>124</v>
      </c>
      <c r="D557" s="380">
        <v>189</v>
      </c>
      <c r="E557" s="380">
        <v>6239</v>
      </c>
      <c r="F557" s="380">
        <v>1302</v>
      </c>
      <c r="G557" s="380">
        <v>141</v>
      </c>
      <c r="H557" s="380">
        <v>667</v>
      </c>
      <c r="I557" s="380">
        <v>103</v>
      </c>
      <c r="J557" s="380">
        <v>8</v>
      </c>
      <c r="K557" s="309">
        <f t="shared" si="100"/>
        <v>9877</v>
      </c>
    </row>
    <row r="558" spans="1:11" ht="30" x14ac:dyDescent="0.25">
      <c r="A558" s="23" t="s">
        <v>94</v>
      </c>
      <c r="B558" s="380">
        <v>1849</v>
      </c>
      <c r="C558" s="380">
        <v>342</v>
      </c>
      <c r="D558" s="380">
        <v>240</v>
      </c>
      <c r="E558" s="380">
        <v>4457</v>
      </c>
      <c r="F558" s="380">
        <v>1372</v>
      </c>
      <c r="G558" s="380">
        <v>202</v>
      </c>
      <c r="H558" s="380">
        <v>850</v>
      </c>
      <c r="I558" s="380">
        <v>26</v>
      </c>
      <c r="J558" s="380">
        <v>3</v>
      </c>
      <c r="K558" s="309">
        <f t="shared" si="100"/>
        <v>9341</v>
      </c>
    </row>
    <row r="559" spans="1:11" ht="30" x14ac:dyDescent="0.25">
      <c r="A559" s="23" t="s">
        <v>82</v>
      </c>
      <c r="B559" s="380">
        <v>34</v>
      </c>
      <c r="C559" s="380">
        <v>0</v>
      </c>
      <c r="D559" s="380">
        <v>0</v>
      </c>
      <c r="E559" s="380">
        <v>820</v>
      </c>
      <c r="F559" s="380">
        <v>13</v>
      </c>
      <c r="G559" s="380">
        <v>0</v>
      </c>
      <c r="H559" s="380">
        <v>343</v>
      </c>
      <c r="I559" s="380">
        <v>12</v>
      </c>
      <c r="J559" s="380">
        <v>3</v>
      </c>
      <c r="K559" s="309">
        <f t="shared" si="100"/>
        <v>1225</v>
      </c>
    </row>
    <row r="560" spans="1:11" ht="60" x14ac:dyDescent="0.25">
      <c r="A560" s="23" t="s">
        <v>83</v>
      </c>
      <c r="B560" s="380">
        <v>26</v>
      </c>
      <c r="C560" s="380">
        <v>0</v>
      </c>
      <c r="D560" s="380">
        <v>6</v>
      </c>
      <c r="E560" s="380">
        <v>328</v>
      </c>
      <c r="F560" s="380">
        <v>11</v>
      </c>
      <c r="G560" s="380">
        <v>2</v>
      </c>
      <c r="H560" s="380">
        <v>221</v>
      </c>
      <c r="I560" s="380">
        <v>15</v>
      </c>
      <c r="J560" s="380">
        <v>4</v>
      </c>
      <c r="K560" s="310">
        <f t="shared" si="100"/>
        <v>613</v>
      </c>
    </row>
    <row r="561" spans="1:11" ht="30.75" thickBot="1" x14ac:dyDescent="0.3">
      <c r="A561" s="23" t="s">
        <v>81</v>
      </c>
      <c r="B561" s="380">
        <v>249</v>
      </c>
      <c r="C561" s="380">
        <v>27</v>
      </c>
      <c r="D561" s="380">
        <v>29</v>
      </c>
      <c r="E561" s="380">
        <v>5146</v>
      </c>
      <c r="F561" s="380">
        <v>109</v>
      </c>
      <c r="G561" s="380">
        <v>22</v>
      </c>
      <c r="H561" s="380">
        <v>928</v>
      </c>
      <c r="I561" s="380">
        <v>28</v>
      </c>
      <c r="J561" s="380">
        <v>16</v>
      </c>
      <c r="K561" s="310">
        <f t="shared" si="100"/>
        <v>6554</v>
      </c>
    </row>
    <row r="562" spans="1:11" ht="16.5" thickBot="1" x14ac:dyDescent="0.3">
      <c r="A562" s="313">
        <v>44287</v>
      </c>
      <c r="B562" s="381"/>
      <c r="C562" s="382"/>
      <c r="D562" s="383"/>
      <c r="E562" s="384"/>
      <c r="F562" s="385"/>
      <c r="G562" s="385"/>
      <c r="H562" s="385"/>
      <c r="I562" s="385"/>
      <c r="J562" s="315"/>
      <c r="K562" s="368"/>
    </row>
    <row r="563" spans="1:11" x14ac:dyDescent="0.25">
      <c r="A563" s="21" t="s">
        <v>71</v>
      </c>
      <c r="B563" s="386">
        <v>6536</v>
      </c>
      <c r="C563" s="386">
        <v>646</v>
      </c>
      <c r="D563" s="386">
        <v>726</v>
      </c>
      <c r="E563" s="386">
        <v>94333</v>
      </c>
      <c r="F563" s="386">
        <v>4410</v>
      </c>
      <c r="G563" s="386">
        <v>658</v>
      </c>
      <c r="H563" s="386">
        <v>17231</v>
      </c>
      <c r="I563" s="386">
        <v>598</v>
      </c>
      <c r="J563" s="386">
        <v>393</v>
      </c>
      <c r="K563" s="307">
        <f>SUM(B563:J563)</f>
        <v>125531</v>
      </c>
    </row>
    <row r="564" spans="1:11" ht="30" x14ac:dyDescent="0.25">
      <c r="A564" s="23" t="s">
        <v>90</v>
      </c>
      <c r="B564" s="386">
        <v>4787</v>
      </c>
      <c r="C564" s="386">
        <v>571</v>
      </c>
      <c r="D564" s="386">
        <v>620</v>
      </c>
      <c r="E564" s="386">
        <v>45546</v>
      </c>
      <c r="F564" s="386">
        <v>4298</v>
      </c>
      <c r="G564" s="386">
        <v>576</v>
      </c>
      <c r="H564" s="386">
        <v>5644</v>
      </c>
      <c r="I564" s="386">
        <v>168</v>
      </c>
      <c r="J564" s="386">
        <v>38</v>
      </c>
      <c r="K564" s="308">
        <f t="shared" ref="K564:K571" si="101">SUM(B564:J564)</f>
        <v>62248</v>
      </c>
    </row>
    <row r="565" spans="1:11" ht="30" x14ac:dyDescent="0.25">
      <c r="A565" s="23" t="s">
        <v>91</v>
      </c>
      <c r="B565" s="386">
        <v>578</v>
      </c>
      <c r="C565" s="386">
        <v>35</v>
      </c>
      <c r="D565" s="386">
        <v>55</v>
      </c>
      <c r="E565" s="386">
        <v>13208</v>
      </c>
      <c r="F565" s="386">
        <v>501</v>
      </c>
      <c r="G565" s="386">
        <v>50</v>
      </c>
      <c r="H565" s="386">
        <v>1518</v>
      </c>
      <c r="I565" s="386">
        <v>16</v>
      </c>
      <c r="J565" s="386">
        <v>30</v>
      </c>
      <c r="K565" s="309">
        <f t="shared" si="101"/>
        <v>15991</v>
      </c>
    </row>
    <row r="566" spans="1:11" ht="30" x14ac:dyDescent="0.25">
      <c r="A566" s="23" t="s">
        <v>92</v>
      </c>
      <c r="B566" s="386">
        <v>741</v>
      </c>
      <c r="C566" s="386">
        <v>50</v>
      </c>
      <c r="D566" s="386">
        <v>107</v>
      </c>
      <c r="E566" s="386">
        <v>10476</v>
      </c>
      <c r="F566" s="386">
        <v>925</v>
      </c>
      <c r="G566" s="386">
        <v>112</v>
      </c>
      <c r="H566" s="386">
        <v>1127</v>
      </c>
      <c r="I566" s="386">
        <v>15</v>
      </c>
      <c r="J566" s="386">
        <v>8</v>
      </c>
      <c r="K566" s="309">
        <f t="shared" si="101"/>
        <v>13561</v>
      </c>
    </row>
    <row r="567" spans="1:11" ht="30" x14ac:dyDescent="0.25">
      <c r="A567" s="23" t="s">
        <v>93</v>
      </c>
      <c r="B567" s="386">
        <v>1102</v>
      </c>
      <c r="C567" s="386">
        <v>127</v>
      </c>
      <c r="D567" s="386">
        <v>187</v>
      </c>
      <c r="E567" s="386">
        <v>6832</v>
      </c>
      <c r="F567" s="386">
        <v>1296</v>
      </c>
      <c r="G567" s="386">
        <v>222</v>
      </c>
      <c r="H567" s="386">
        <v>741</v>
      </c>
      <c r="I567" s="386">
        <v>100</v>
      </c>
      <c r="J567" s="386">
        <v>8</v>
      </c>
      <c r="K567" s="309">
        <f t="shared" si="101"/>
        <v>10615</v>
      </c>
    </row>
    <row r="568" spans="1:11" ht="30" x14ac:dyDescent="0.25">
      <c r="A568" s="23" t="s">
        <v>94</v>
      </c>
      <c r="B568" s="386">
        <v>1932</v>
      </c>
      <c r="C568" s="386">
        <v>337</v>
      </c>
      <c r="D568" s="386">
        <v>263</v>
      </c>
      <c r="E568" s="386">
        <v>5010</v>
      </c>
      <c r="F568" s="386">
        <v>1288</v>
      </c>
      <c r="G568" s="386">
        <v>177</v>
      </c>
      <c r="H568" s="386">
        <v>878</v>
      </c>
      <c r="I568" s="386">
        <v>26</v>
      </c>
      <c r="J568" s="386">
        <v>3</v>
      </c>
      <c r="K568" s="309">
        <f t="shared" si="101"/>
        <v>9914</v>
      </c>
    </row>
    <row r="569" spans="1:11" ht="30" x14ac:dyDescent="0.25">
      <c r="A569" s="23" t="s">
        <v>82</v>
      </c>
      <c r="B569" s="386">
        <v>51</v>
      </c>
      <c r="C569" s="386">
        <v>1</v>
      </c>
      <c r="D569" s="386">
        <v>0</v>
      </c>
      <c r="E569" s="386">
        <v>893</v>
      </c>
      <c r="F569" s="386">
        <v>18</v>
      </c>
      <c r="G569" s="386">
        <v>0</v>
      </c>
      <c r="H569" s="386">
        <v>320</v>
      </c>
      <c r="I569" s="386">
        <v>12</v>
      </c>
      <c r="J569" s="386">
        <v>6</v>
      </c>
      <c r="K569" s="309">
        <f t="shared" si="101"/>
        <v>1301</v>
      </c>
    </row>
    <row r="570" spans="1:11" ht="60" x14ac:dyDescent="0.25">
      <c r="A570" s="23" t="s">
        <v>83</v>
      </c>
      <c r="B570" s="386">
        <v>30</v>
      </c>
      <c r="C570" s="386">
        <v>0</v>
      </c>
      <c r="D570" s="386">
        <v>8</v>
      </c>
      <c r="E570" s="386">
        <v>374</v>
      </c>
      <c r="F570" s="386">
        <v>28</v>
      </c>
      <c r="G570" s="386">
        <v>5</v>
      </c>
      <c r="H570" s="386">
        <v>181</v>
      </c>
      <c r="I570" s="386">
        <v>1</v>
      </c>
      <c r="J570" s="386">
        <v>5</v>
      </c>
      <c r="K570" s="310">
        <f t="shared" si="101"/>
        <v>632</v>
      </c>
    </row>
    <row r="571" spans="1:11" ht="30.75" thickBot="1" x14ac:dyDescent="0.3">
      <c r="A571" s="23" t="s">
        <v>81</v>
      </c>
      <c r="B571" s="386">
        <v>269</v>
      </c>
      <c r="C571" s="386">
        <v>27</v>
      </c>
      <c r="D571" s="386">
        <v>30</v>
      </c>
      <c r="E571" s="386">
        <v>5412</v>
      </c>
      <c r="F571" s="386">
        <v>115</v>
      </c>
      <c r="G571" s="386">
        <v>24</v>
      </c>
      <c r="H571" s="386">
        <v>993</v>
      </c>
      <c r="I571" s="386">
        <v>28</v>
      </c>
      <c r="J571" s="386">
        <v>16</v>
      </c>
      <c r="K571" s="310">
        <f t="shared" si="101"/>
        <v>6914</v>
      </c>
    </row>
    <row r="572" spans="1:11" ht="16.5" thickBot="1" x14ac:dyDescent="0.3">
      <c r="A572" s="313">
        <v>44294</v>
      </c>
      <c r="B572" s="381"/>
      <c r="C572" s="382"/>
      <c r="D572" s="383"/>
      <c r="E572" s="384"/>
      <c r="F572" s="385"/>
      <c r="G572" s="385"/>
      <c r="H572" s="385"/>
      <c r="I572" s="385"/>
      <c r="J572" s="315"/>
      <c r="K572" s="368"/>
    </row>
    <row r="573" spans="1:11" x14ac:dyDescent="0.25">
      <c r="A573" s="21" t="s">
        <v>71</v>
      </c>
      <c r="B573" s="387">
        <v>6551</v>
      </c>
      <c r="C573" s="387">
        <v>640</v>
      </c>
      <c r="D573" s="387">
        <v>729</v>
      </c>
      <c r="E573" s="387">
        <v>94106</v>
      </c>
      <c r="F573" s="387">
        <v>4408</v>
      </c>
      <c r="G573" s="387">
        <v>658</v>
      </c>
      <c r="H573" s="387">
        <v>17231</v>
      </c>
      <c r="I573" s="387">
        <v>598</v>
      </c>
      <c r="J573" s="387"/>
      <c r="K573" s="307">
        <f t="shared" ref="K573:K581" si="102">SUM(B573:J573)</f>
        <v>124921</v>
      </c>
    </row>
    <row r="574" spans="1:11" ht="30" x14ac:dyDescent="0.25">
      <c r="A574" s="23" t="s">
        <v>90</v>
      </c>
      <c r="B574" s="387">
        <v>4752</v>
      </c>
      <c r="C574" s="387">
        <v>567</v>
      </c>
      <c r="D574" s="387">
        <v>625</v>
      </c>
      <c r="E574" s="387">
        <v>44619</v>
      </c>
      <c r="F574" s="387">
        <v>4270</v>
      </c>
      <c r="G574" s="387">
        <v>579</v>
      </c>
      <c r="H574" s="387">
        <v>5540</v>
      </c>
      <c r="I574" s="387">
        <v>168</v>
      </c>
      <c r="J574" s="387"/>
      <c r="K574" s="308">
        <f t="shared" si="102"/>
        <v>61120</v>
      </c>
    </row>
    <row r="575" spans="1:11" ht="30" x14ac:dyDescent="0.25">
      <c r="A575" s="23" t="s">
        <v>91</v>
      </c>
      <c r="B575" s="387">
        <v>690</v>
      </c>
      <c r="C575" s="387">
        <v>27</v>
      </c>
      <c r="D575" s="387">
        <v>61</v>
      </c>
      <c r="E575" s="387">
        <v>12940</v>
      </c>
      <c r="F575" s="387">
        <v>527</v>
      </c>
      <c r="G575" s="387">
        <v>87</v>
      </c>
      <c r="H575" s="387">
        <v>1626</v>
      </c>
      <c r="I575" s="387">
        <v>12</v>
      </c>
      <c r="J575" s="387"/>
      <c r="K575" s="309">
        <f t="shared" si="102"/>
        <v>15970</v>
      </c>
    </row>
    <row r="576" spans="1:11" ht="30" x14ac:dyDescent="0.25">
      <c r="A576" s="23" t="s">
        <v>92</v>
      </c>
      <c r="B576" s="387">
        <v>903</v>
      </c>
      <c r="C576" s="387">
        <v>70</v>
      </c>
      <c r="D576" s="387">
        <v>125</v>
      </c>
      <c r="E576" s="387">
        <v>9816</v>
      </c>
      <c r="F576" s="387">
        <v>911</v>
      </c>
      <c r="G576" s="387">
        <v>233</v>
      </c>
      <c r="H576" s="387">
        <v>1276</v>
      </c>
      <c r="I576" s="387">
        <v>23</v>
      </c>
      <c r="J576" s="387"/>
      <c r="K576" s="309">
        <f t="shared" si="102"/>
        <v>13357</v>
      </c>
    </row>
    <row r="577" spans="1:11" ht="30" x14ac:dyDescent="0.25">
      <c r="A577" s="23" t="s">
        <v>93</v>
      </c>
      <c r="B577" s="387">
        <v>2646</v>
      </c>
      <c r="C577" s="387">
        <v>446</v>
      </c>
      <c r="D577" s="387">
        <v>405</v>
      </c>
      <c r="E577" s="387">
        <v>11601</v>
      </c>
      <c r="F577" s="387">
        <v>2523</v>
      </c>
      <c r="G577" s="387">
        <v>232</v>
      </c>
      <c r="H577" s="387">
        <v>1091</v>
      </c>
      <c r="I577" s="387">
        <v>97</v>
      </c>
      <c r="J577" s="387"/>
      <c r="K577" s="309">
        <f t="shared" si="102"/>
        <v>19041</v>
      </c>
    </row>
    <row r="578" spans="1:11" ht="30" x14ac:dyDescent="0.25">
      <c r="A578" s="23" t="s">
        <v>94</v>
      </c>
      <c r="B578" s="387">
        <v>0</v>
      </c>
      <c r="C578" s="387">
        <v>0</v>
      </c>
      <c r="D578" s="387">
        <v>0</v>
      </c>
      <c r="E578" s="387">
        <v>0</v>
      </c>
      <c r="F578" s="387">
        <v>0</v>
      </c>
      <c r="G578" s="387">
        <v>0</v>
      </c>
      <c r="H578" s="387">
        <v>50</v>
      </c>
      <c r="I578" s="387">
        <v>28</v>
      </c>
      <c r="J578" s="387"/>
      <c r="K578" s="309">
        <f t="shared" si="102"/>
        <v>78</v>
      </c>
    </row>
    <row r="579" spans="1:11" ht="30" x14ac:dyDescent="0.25">
      <c r="A579" s="23" t="s">
        <v>82</v>
      </c>
      <c r="B579" s="387">
        <v>99</v>
      </c>
      <c r="C579" s="387">
        <v>2</v>
      </c>
      <c r="D579" s="387">
        <v>1</v>
      </c>
      <c r="E579" s="387">
        <v>3790</v>
      </c>
      <c r="F579" s="387">
        <v>123</v>
      </c>
      <c r="G579" s="387">
        <v>6</v>
      </c>
      <c r="H579" s="387">
        <v>681</v>
      </c>
      <c r="I579" s="387">
        <v>12</v>
      </c>
      <c r="J579" s="387"/>
      <c r="K579" s="309">
        <f t="shared" si="102"/>
        <v>4714</v>
      </c>
    </row>
    <row r="580" spans="1:11" ht="60" x14ac:dyDescent="0.25">
      <c r="A580" s="23" t="s">
        <v>83</v>
      </c>
      <c r="B580" s="387">
        <v>19</v>
      </c>
      <c r="C580" s="387">
        <v>0</v>
      </c>
      <c r="D580" s="387">
        <v>9</v>
      </c>
      <c r="E580" s="387">
        <v>404</v>
      </c>
      <c r="F580" s="387">
        <v>17</v>
      </c>
      <c r="G580" s="387">
        <v>1</v>
      </c>
      <c r="H580" s="387">
        <v>153</v>
      </c>
      <c r="I580" s="387">
        <v>1</v>
      </c>
      <c r="J580" s="387"/>
      <c r="K580" s="310">
        <f t="shared" si="102"/>
        <v>604</v>
      </c>
    </row>
    <row r="581" spans="1:11" ht="30.75" thickBot="1" x14ac:dyDescent="0.3">
      <c r="A581" s="23" t="s">
        <v>81</v>
      </c>
      <c r="B581" s="387">
        <v>282</v>
      </c>
      <c r="C581" s="387">
        <v>27</v>
      </c>
      <c r="D581" s="387">
        <v>36</v>
      </c>
      <c r="E581" s="387">
        <v>5589</v>
      </c>
      <c r="F581" s="387">
        <v>124</v>
      </c>
      <c r="G581" s="387">
        <v>24</v>
      </c>
      <c r="H581" s="387">
        <v>1044</v>
      </c>
      <c r="I581" s="387">
        <v>28</v>
      </c>
      <c r="J581" s="387"/>
      <c r="K581" s="310">
        <f t="shared" si="102"/>
        <v>7154</v>
      </c>
    </row>
    <row r="582" spans="1:11" ht="16.5" thickBot="1" x14ac:dyDescent="0.3">
      <c r="A582" s="313">
        <v>44301</v>
      </c>
      <c r="B582" s="381"/>
      <c r="C582" s="382"/>
      <c r="D582" s="383"/>
      <c r="E582" s="384"/>
      <c r="F582" s="385"/>
      <c r="G582" s="385"/>
      <c r="H582" s="385"/>
      <c r="I582" s="385"/>
      <c r="J582" s="315"/>
      <c r="K582" s="368"/>
    </row>
    <row r="583" spans="1:11" x14ac:dyDescent="0.25">
      <c r="A583" s="21" t="s">
        <v>71</v>
      </c>
      <c r="B583" s="390">
        <v>6526</v>
      </c>
      <c r="C583" s="390">
        <v>640</v>
      </c>
      <c r="D583" s="390">
        <v>730</v>
      </c>
      <c r="E583" s="390">
        <v>94214</v>
      </c>
      <c r="F583" s="390">
        <v>4408</v>
      </c>
      <c r="G583" s="390">
        <v>658</v>
      </c>
      <c r="H583" s="390">
        <v>17231</v>
      </c>
      <c r="I583" s="390">
        <v>598</v>
      </c>
      <c r="J583" s="390">
        <v>393</v>
      </c>
      <c r="K583" s="307">
        <f>SUM(B583:J583)</f>
        <v>125398</v>
      </c>
    </row>
    <row r="584" spans="1:11" ht="30" x14ac:dyDescent="0.25">
      <c r="A584" s="23" t="s">
        <v>90</v>
      </c>
      <c r="B584" s="390">
        <v>4766</v>
      </c>
      <c r="C584" s="390">
        <v>560</v>
      </c>
      <c r="D584" s="390">
        <v>624</v>
      </c>
      <c r="E584" s="390">
        <v>45400</v>
      </c>
      <c r="F584" s="390">
        <v>4288</v>
      </c>
      <c r="G584" s="390">
        <v>565</v>
      </c>
      <c r="H584" s="390">
        <v>5675</v>
      </c>
      <c r="I584" s="390">
        <v>169</v>
      </c>
      <c r="J584" s="390">
        <v>37</v>
      </c>
      <c r="K584" s="308">
        <f t="shared" ref="K584:K590" si="103">SUM(B584:J584)</f>
        <v>62084</v>
      </c>
    </row>
    <row r="585" spans="1:11" ht="30" x14ac:dyDescent="0.25">
      <c r="A585" s="23" t="s">
        <v>91</v>
      </c>
      <c r="B585" s="390">
        <v>645</v>
      </c>
      <c r="C585" s="390">
        <v>24</v>
      </c>
      <c r="D585" s="390">
        <v>31</v>
      </c>
      <c r="E585" s="390">
        <v>9988</v>
      </c>
      <c r="F585" s="390">
        <v>386</v>
      </c>
      <c r="G585" s="390">
        <v>31</v>
      </c>
      <c r="H585" s="390">
        <v>1426</v>
      </c>
      <c r="I585" s="390">
        <v>11</v>
      </c>
      <c r="J585" s="390">
        <v>28</v>
      </c>
      <c r="K585" s="309">
        <f t="shared" si="103"/>
        <v>12570</v>
      </c>
    </row>
    <row r="586" spans="1:11" ht="30" x14ac:dyDescent="0.25">
      <c r="A586" s="23" t="s">
        <v>92</v>
      </c>
      <c r="B586" s="390">
        <v>777</v>
      </c>
      <c r="C586" s="390">
        <v>45</v>
      </c>
      <c r="D586" s="390">
        <v>81</v>
      </c>
      <c r="E586" s="390">
        <v>13166</v>
      </c>
      <c r="F586" s="390">
        <v>832</v>
      </c>
      <c r="G586" s="390">
        <v>97</v>
      </c>
      <c r="H586" s="390">
        <v>1086</v>
      </c>
      <c r="I586" s="390">
        <v>23</v>
      </c>
      <c r="J586" s="390">
        <v>10</v>
      </c>
      <c r="K586" s="309">
        <f t="shared" si="103"/>
        <v>16117</v>
      </c>
    </row>
    <row r="587" spans="1:11" ht="30" x14ac:dyDescent="0.25">
      <c r="A587" s="23" t="s">
        <v>93</v>
      </c>
      <c r="B587" s="390">
        <v>1327</v>
      </c>
      <c r="C587" s="390">
        <v>122</v>
      </c>
      <c r="D587" s="390">
        <v>156</v>
      </c>
      <c r="E587" s="390">
        <v>10442</v>
      </c>
      <c r="F587" s="390">
        <v>1451</v>
      </c>
      <c r="G587" s="390">
        <v>210</v>
      </c>
      <c r="H587" s="390">
        <v>833</v>
      </c>
      <c r="I587" s="390">
        <v>101</v>
      </c>
      <c r="J587" s="390">
        <v>12</v>
      </c>
      <c r="K587" s="309">
        <f t="shared" si="103"/>
        <v>14654</v>
      </c>
    </row>
    <row r="588" spans="1:11" ht="30" x14ac:dyDescent="0.25">
      <c r="A588" s="23" t="s">
        <v>94</v>
      </c>
      <c r="B588" s="390">
        <v>1558</v>
      </c>
      <c r="C588" s="390">
        <v>348</v>
      </c>
      <c r="D588" s="390">
        <v>321</v>
      </c>
      <c r="E588" s="390">
        <v>4994</v>
      </c>
      <c r="F588" s="390">
        <v>1389</v>
      </c>
      <c r="G588" s="390">
        <v>213</v>
      </c>
      <c r="H588" s="390">
        <v>1051</v>
      </c>
      <c r="I588" s="390">
        <v>28</v>
      </c>
      <c r="J588" s="390">
        <v>3</v>
      </c>
      <c r="K588" s="309">
        <f t="shared" si="103"/>
        <v>9905</v>
      </c>
    </row>
    <row r="589" spans="1:11" ht="30" x14ac:dyDescent="0.25">
      <c r="A589" s="23" t="s">
        <v>82</v>
      </c>
      <c r="B589" s="390">
        <v>127</v>
      </c>
      <c r="C589" s="390">
        <v>2</v>
      </c>
      <c r="D589" s="390">
        <v>0</v>
      </c>
      <c r="E589" s="390">
        <v>2091</v>
      </c>
      <c r="F589" s="390">
        <v>70</v>
      </c>
      <c r="G589" s="390">
        <v>9</v>
      </c>
      <c r="H589" s="390">
        <v>705</v>
      </c>
      <c r="I589" s="390">
        <v>12</v>
      </c>
      <c r="J589" s="390">
        <v>11</v>
      </c>
      <c r="K589" s="309">
        <f t="shared" si="103"/>
        <v>3027</v>
      </c>
    </row>
    <row r="590" spans="1:11" ht="60" x14ac:dyDescent="0.25">
      <c r="A590" s="23" t="s">
        <v>83</v>
      </c>
      <c r="B590" s="390">
        <v>12</v>
      </c>
      <c r="C590" s="390">
        <v>0</v>
      </c>
      <c r="D590" s="390">
        <v>3</v>
      </c>
      <c r="E590" s="390">
        <v>330</v>
      </c>
      <c r="F590" s="390">
        <v>15</v>
      </c>
      <c r="G590" s="390">
        <v>1</v>
      </c>
      <c r="H590" s="390">
        <v>198</v>
      </c>
      <c r="I590" s="390">
        <v>1</v>
      </c>
      <c r="J590" s="390">
        <v>11</v>
      </c>
      <c r="K590" s="310">
        <f t="shared" si="103"/>
        <v>571</v>
      </c>
    </row>
    <row r="591" spans="1:11" ht="30.75" thickBot="1" x14ac:dyDescent="0.3">
      <c r="A591" s="23" t="s">
        <v>81</v>
      </c>
      <c r="B591" s="390">
        <v>283</v>
      </c>
      <c r="C591" s="390">
        <v>27</v>
      </c>
      <c r="D591" s="390">
        <v>36</v>
      </c>
      <c r="E591" s="390">
        <v>5797</v>
      </c>
      <c r="F591" s="390">
        <v>134</v>
      </c>
      <c r="G591" s="390">
        <v>24</v>
      </c>
      <c r="H591" s="390">
        <v>1100</v>
      </c>
      <c r="I591" s="390">
        <v>29</v>
      </c>
      <c r="J591" s="390">
        <v>17</v>
      </c>
      <c r="K591" s="310">
        <f>SUM(B591:J591)</f>
        <v>7447</v>
      </c>
    </row>
    <row r="592" spans="1:11" ht="16.5" thickBot="1" x14ac:dyDescent="0.3">
      <c r="A592" s="313">
        <v>44308</v>
      </c>
      <c r="B592" s="381"/>
      <c r="C592" s="382"/>
      <c r="D592" s="383"/>
      <c r="E592" s="384"/>
      <c r="F592" s="385"/>
      <c r="G592" s="385"/>
      <c r="H592" s="385"/>
      <c r="I592" s="385"/>
      <c r="J592" s="315"/>
      <c r="K592" s="368"/>
    </row>
    <row r="593" spans="1:11" x14ac:dyDescent="0.25">
      <c r="A593" s="21" t="s">
        <v>71</v>
      </c>
      <c r="B593" s="391">
        <v>6507</v>
      </c>
      <c r="C593" s="391">
        <v>640</v>
      </c>
      <c r="D593" s="391">
        <v>726</v>
      </c>
      <c r="E593" s="391">
        <v>94101</v>
      </c>
      <c r="F593" s="391">
        <v>4408</v>
      </c>
      <c r="G593" s="391">
        <v>655</v>
      </c>
      <c r="H593" s="391">
        <v>17231</v>
      </c>
      <c r="I593" s="391">
        <v>599</v>
      </c>
      <c r="J593" s="391">
        <v>393</v>
      </c>
      <c r="K593" s="307">
        <f t="shared" ref="K593:K601" si="104">SUM(B593:J593)</f>
        <v>125260</v>
      </c>
    </row>
    <row r="594" spans="1:11" ht="30" x14ac:dyDescent="0.25">
      <c r="A594" s="23" t="s">
        <v>90</v>
      </c>
      <c r="B594" s="391">
        <v>4612</v>
      </c>
      <c r="C594" s="391">
        <v>558</v>
      </c>
      <c r="D594" s="391">
        <v>608</v>
      </c>
      <c r="E594" s="391">
        <v>44864</v>
      </c>
      <c r="F594" s="391">
        <v>4266</v>
      </c>
      <c r="G594" s="391">
        <v>558</v>
      </c>
      <c r="H594" s="391">
        <v>5252</v>
      </c>
      <c r="I594" s="391">
        <v>167</v>
      </c>
      <c r="J594" s="391">
        <v>36</v>
      </c>
      <c r="K594" s="308">
        <f t="shared" si="104"/>
        <v>60921</v>
      </c>
    </row>
    <row r="595" spans="1:11" ht="30" x14ac:dyDescent="0.25">
      <c r="A595" s="23" t="s">
        <v>91</v>
      </c>
      <c r="B595" s="391">
        <v>531</v>
      </c>
      <c r="C595" s="391">
        <v>23</v>
      </c>
      <c r="D595" s="391">
        <v>43</v>
      </c>
      <c r="E595" s="391">
        <v>11665</v>
      </c>
      <c r="F595" s="391">
        <v>493</v>
      </c>
      <c r="G595" s="391">
        <v>48</v>
      </c>
      <c r="H595" s="391">
        <v>1439</v>
      </c>
      <c r="I595" s="391">
        <v>10</v>
      </c>
      <c r="J595" s="391">
        <v>22</v>
      </c>
      <c r="K595" s="309">
        <f t="shared" si="104"/>
        <v>14274</v>
      </c>
    </row>
    <row r="596" spans="1:11" ht="30" x14ac:dyDescent="0.25">
      <c r="A596" s="23" t="s">
        <v>92</v>
      </c>
      <c r="B596" s="391">
        <v>669</v>
      </c>
      <c r="C596" s="391">
        <v>54</v>
      </c>
      <c r="D596" s="391">
        <v>90</v>
      </c>
      <c r="E596" s="391">
        <v>10319</v>
      </c>
      <c r="F596" s="391">
        <v>924</v>
      </c>
      <c r="G596" s="391">
        <v>115</v>
      </c>
      <c r="H596" s="391">
        <v>1061</v>
      </c>
      <c r="I596" s="391">
        <v>23</v>
      </c>
      <c r="J596" s="391">
        <v>6</v>
      </c>
      <c r="K596" s="309">
        <f t="shared" si="104"/>
        <v>13261</v>
      </c>
    </row>
    <row r="597" spans="1:11" ht="30" x14ac:dyDescent="0.25">
      <c r="A597" s="23" t="s">
        <v>93</v>
      </c>
      <c r="B597" s="391">
        <v>1089</v>
      </c>
      <c r="C597" s="391">
        <v>127</v>
      </c>
      <c r="D597" s="391">
        <v>158</v>
      </c>
      <c r="E597" s="391">
        <v>8076</v>
      </c>
      <c r="F597" s="391">
        <v>1403</v>
      </c>
      <c r="G597" s="391">
        <v>189</v>
      </c>
      <c r="H597" s="391">
        <v>759</v>
      </c>
      <c r="I597" s="391">
        <v>102</v>
      </c>
      <c r="J597" s="391">
        <v>8</v>
      </c>
      <c r="K597" s="309">
        <f t="shared" si="104"/>
        <v>11911</v>
      </c>
    </row>
    <row r="598" spans="1:11" ht="30" x14ac:dyDescent="0.25">
      <c r="A598" s="23" t="s">
        <v>94</v>
      </c>
      <c r="B598" s="391">
        <v>1842</v>
      </c>
      <c r="C598" s="391">
        <v>333</v>
      </c>
      <c r="D598" s="391">
        <v>278</v>
      </c>
      <c r="E598" s="391">
        <v>6281</v>
      </c>
      <c r="F598" s="391">
        <v>1192</v>
      </c>
      <c r="G598" s="391">
        <v>184</v>
      </c>
      <c r="H598" s="391">
        <v>659</v>
      </c>
      <c r="I598" s="391">
        <v>25</v>
      </c>
      <c r="J598" s="391">
        <v>3</v>
      </c>
      <c r="K598" s="309">
        <f t="shared" si="104"/>
        <v>10797</v>
      </c>
    </row>
    <row r="599" spans="1:11" ht="30" x14ac:dyDescent="0.25">
      <c r="A599" s="23" t="s">
        <v>82</v>
      </c>
      <c r="B599" s="391">
        <v>104</v>
      </c>
      <c r="C599" s="391">
        <v>2</v>
      </c>
      <c r="D599" s="391">
        <v>0</v>
      </c>
      <c r="E599" s="391">
        <v>1775</v>
      </c>
      <c r="F599" s="391">
        <v>54</v>
      </c>
      <c r="G599" s="391">
        <v>7</v>
      </c>
      <c r="H599" s="391">
        <v>547</v>
      </c>
      <c r="I599" s="391">
        <v>12</v>
      </c>
      <c r="J599" s="391">
        <v>22</v>
      </c>
      <c r="K599" s="309">
        <f t="shared" si="104"/>
        <v>2523</v>
      </c>
    </row>
    <row r="600" spans="1:11" ht="60" x14ac:dyDescent="0.25">
      <c r="A600" s="23" t="s">
        <v>83</v>
      </c>
      <c r="B600" s="391">
        <v>13</v>
      </c>
      <c r="C600" s="391">
        <v>0</v>
      </c>
      <c r="D600" s="391">
        <v>2</v>
      </c>
      <c r="E600" s="391">
        <v>203</v>
      </c>
      <c r="F600" s="391">
        <v>23</v>
      </c>
      <c r="G600" s="391">
        <v>2</v>
      </c>
      <c r="H600" s="391">
        <v>150</v>
      </c>
      <c r="I600" s="391">
        <v>4</v>
      </c>
      <c r="J600" s="391">
        <v>3</v>
      </c>
      <c r="K600" s="310">
        <f t="shared" si="104"/>
        <v>400</v>
      </c>
    </row>
    <row r="601" spans="1:11" ht="30.75" thickBot="1" x14ac:dyDescent="0.3">
      <c r="A601" s="23" t="s">
        <v>81</v>
      </c>
      <c r="B601" s="391">
        <v>288</v>
      </c>
      <c r="C601" s="391">
        <v>28</v>
      </c>
      <c r="D601" s="391">
        <v>37</v>
      </c>
      <c r="E601" s="391">
        <v>5877</v>
      </c>
      <c r="F601" s="391">
        <v>147</v>
      </c>
      <c r="G601" s="391">
        <v>24</v>
      </c>
      <c r="H601" s="391">
        <v>1144</v>
      </c>
      <c r="I601" s="391">
        <v>32</v>
      </c>
      <c r="J601" s="391">
        <v>18</v>
      </c>
      <c r="K601" s="310">
        <f t="shared" si="104"/>
        <v>7595</v>
      </c>
    </row>
    <row r="602" spans="1:11" ht="16.5" thickBot="1" x14ac:dyDescent="0.3">
      <c r="A602" s="313">
        <v>44315</v>
      </c>
      <c r="B602" s="381"/>
      <c r="C602" s="382"/>
      <c r="D602" s="383"/>
      <c r="E602" s="384"/>
      <c r="F602" s="385"/>
      <c r="G602" s="385"/>
      <c r="H602" s="385"/>
      <c r="I602" s="385"/>
      <c r="J602" s="315"/>
      <c r="K602" s="368"/>
    </row>
    <row r="603" spans="1:11" x14ac:dyDescent="0.25">
      <c r="A603" s="21" t="s">
        <v>71</v>
      </c>
      <c r="B603" s="392">
        <v>6542</v>
      </c>
      <c r="C603" s="392">
        <v>640</v>
      </c>
      <c r="D603" s="392">
        <v>727</v>
      </c>
      <c r="E603" s="392">
        <v>94104</v>
      </c>
      <c r="F603" s="392">
        <v>4407</v>
      </c>
      <c r="G603" s="392">
        <v>662</v>
      </c>
      <c r="H603" s="392">
        <v>17231</v>
      </c>
      <c r="I603" s="392">
        <v>596</v>
      </c>
      <c r="J603" s="392">
        <v>393</v>
      </c>
      <c r="K603" s="307">
        <f t="shared" ref="K603:K610" si="105">SUM(B603:J603)</f>
        <v>125302</v>
      </c>
    </row>
    <row r="604" spans="1:11" ht="30" x14ac:dyDescent="0.25">
      <c r="A604" s="23" t="s">
        <v>90</v>
      </c>
      <c r="B604" s="392">
        <v>4687</v>
      </c>
      <c r="C604" s="392">
        <v>564</v>
      </c>
      <c r="D604" s="392">
        <v>604</v>
      </c>
      <c r="E604" s="392">
        <v>45653</v>
      </c>
      <c r="F604" s="392">
        <v>4291</v>
      </c>
      <c r="G604" s="392">
        <v>512</v>
      </c>
      <c r="H604" s="392">
        <v>5581</v>
      </c>
      <c r="I604" s="392">
        <v>170</v>
      </c>
      <c r="J604" s="392">
        <v>36</v>
      </c>
      <c r="K604" s="308">
        <f t="shared" si="105"/>
        <v>62098</v>
      </c>
    </row>
    <row r="605" spans="1:11" ht="30" x14ac:dyDescent="0.25">
      <c r="A605" s="23" t="s">
        <v>91</v>
      </c>
      <c r="B605" s="392">
        <v>545</v>
      </c>
      <c r="C605" s="392">
        <v>31</v>
      </c>
      <c r="D605" s="392">
        <v>36</v>
      </c>
      <c r="E605" s="392">
        <v>12326</v>
      </c>
      <c r="F605" s="392">
        <v>399</v>
      </c>
      <c r="G605" s="392">
        <v>35</v>
      </c>
      <c r="H605" s="392">
        <v>1537</v>
      </c>
      <c r="I605" s="392">
        <v>11</v>
      </c>
      <c r="J605" s="392">
        <v>22</v>
      </c>
      <c r="K605" s="309">
        <f t="shared" si="105"/>
        <v>14942</v>
      </c>
    </row>
    <row r="606" spans="1:11" ht="30" x14ac:dyDescent="0.25">
      <c r="A606" s="23" t="s">
        <v>92</v>
      </c>
      <c r="B606" s="392">
        <v>702</v>
      </c>
      <c r="C606" s="392">
        <v>53</v>
      </c>
      <c r="D606" s="392">
        <v>94</v>
      </c>
      <c r="E606" s="392">
        <v>10044</v>
      </c>
      <c r="F606" s="392">
        <v>709</v>
      </c>
      <c r="G606" s="392">
        <v>76</v>
      </c>
      <c r="H606" s="392">
        <v>1170</v>
      </c>
      <c r="I606" s="392">
        <v>27</v>
      </c>
      <c r="J606" s="392">
        <v>6</v>
      </c>
      <c r="K606" s="309">
        <f t="shared" si="105"/>
        <v>12881</v>
      </c>
    </row>
    <row r="607" spans="1:11" ht="30" x14ac:dyDescent="0.25">
      <c r="A607" s="23" t="s">
        <v>93</v>
      </c>
      <c r="B607" s="392">
        <v>1148</v>
      </c>
      <c r="C607" s="392">
        <v>120</v>
      </c>
      <c r="D607" s="392">
        <v>163</v>
      </c>
      <c r="E607" s="392">
        <v>7304</v>
      </c>
      <c r="F607" s="392">
        <v>1294</v>
      </c>
      <c r="G607" s="392">
        <v>145</v>
      </c>
      <c r="H607" s="392">
        <v>786</v>
      </c>
      <c r="I607" s="392">
        <v>98</v>
      </c>
      <c r="J607" s="392">
        <v>8</v>
      </c>
      <c r="K607" s="309">
        <f t="shared" si="105"/>
        <v>11066</v>
      </c>
    </row>
    <row r="608" spans="1:11" ht="30" x14ac:dyDescent="0.25">
      <c r="A608" s="23" t="s">
        <v>94</v>
      </c>
      <c r="B608" s="392">
        <v>1872</v>
      </c>
      <c r="C608" s="392">
        <v>342</v>
      </c>
      <c r="D608" s="392">
        <v>274</v>
      </c>
      <c r="E608" s="392">
        <v>5935</v>
      </c>
      <c r="F608" s="392">
        <v>1680</v>
      </c>
      <c r="G608" s="392">
        <v>242</v>
      </c>
      <c r="H608" s="392">
        <v>734</v>
      </c>
      <c r="I608" s="392">
        <v>26</v>
      </c>
      <c r="J608" s="392">
        <v>3</v>
      </c>
      <c r="K608" s="309">
        <f t="shared" si="105"/>
        <v>11108</v>
      </c>
    </row>
    <row r="609" spans="1:11" ht="30" x14ac:dyDescent="0.25">
      <c r="A609" s="23" t="s">
        <v>82</v>
      </c>
      <c r="B609" s="392">
        <v>91</v>
      </c>
      <c r="C609" s="392">
        <v>1</v>
      </c>
      <c r="D609" s="392">
        <v>0</v>
      </c>
      <c r="E609" s="392">
        <v>1235</v>
      </c>
      <c r="F609" s="392">
        <v>22</v>
      </c>
      <c r="G609" s="392">
        <v>1</v>
      </c>
      <c r="H609" s="392">
        <v>469</v>
      </c>
      <c r="I609" s="392">
        <v>12</v>
      </c>
      <c r="J609" s="392">
        <v>22</v>
      </c>
      <c r="K609" s="309">
        <f t="shared" si="105"/>
        <v>1853</v>
      </c>
    </row>
    <row r="610" spans="1:11" ht="60" x14ac:dyDescent="0.25">
      <c r="A610" s="23" t="s">
        <v>83</v>
      </c>
      <c r="B610" s="392">
        <v>13</v>
      </c>
      <c r="C610" s="392">
        <v>0</v>
      </c>
      <c r="D610" s="392">
        <v>7</v>
      </c>
      <c r="E610" s="392">
        <v>218</v>
      </c>
      <c r="F610" s="392">
        <v>45</v>
      </c>
      <c r="G610" s="392">
        <v>2</v>
      </c>
      <c r="H610" s="392">
        <v>102</v>
      </c>
      <c r="I610" s="392">
        <v>2</v>
      </c>
      <c r="J610" s="392">
        <v>3</v>
      </c>
      <c r="K610" s="310">
        <f t="shared" si="105"/>
        <v>392</v>
      </c>
    </row>
    <row r="611" spans="1:11" ht="30.75" thickBot="1" x14ac:dyDescent="0.3">
      <c r="A611" s="23" t="s">
        <v>81</v>
      </c>
      <c r="B611" s="392">
        <v>296</v>
      </c>
      <c r="C611" s="392">
        <v>29</v>
      </c>
      <c r="D611" s="392">
        <v>39</v>
      </c>
      <c r="E611" s="392">
        <v>6025</v>
      </c>
      <c r="F611" s="392">
        <v>160</v>
      </c>
      <c r="G611" s="392">
        <v>27</v>
      </c>
      <c r="H611" s="392">
        <v>1171</v>
      </c>
      <c r="I611" s="392">
        <v>33</v>
      </c>
      <c r="J611" s="392">
        <v>18</v>
      </c>
      <c r="K611" s="310">
        <f>SUM(B611:J611)</f>
        <v>7798</v>
      </c>
    </row>
    <row r="612" spans="1:11" ht="16.5" thickBot="1" x14ac:dyDescent="0.3">
      <c r="A612" s="313">
        <v>44322</v>
      </c>
      <c r="B612" s="381"/>
      <c r="C612" s="382"/>
      <c r="D612" s="383"/>
      <c r="E612" s="384"/>
      <c r="F612" s="385"/>
      <c r="G612" s="385"/>
      <c r="H612" s="385"/>
      <c r="I612" s="385"/>
      <c r="J612" s="315"/>
      <c r="K612" s="315"/>
    </row>
    <row r="613" spans="1:11" x14ac:dyDescent="0.25">
      <c r="A613" s="21" t="s">
        <v>71</v>
      </c>
      <c r="B613" s="393">
        <v>6553</v>
      </c>
      <c r="C613" s="393">
        <v>646</v>
      </c>
      <c r="D613" s="393">
        <v>726</v>
      </c>
      <c r="E613" s="393">
        <v>94169</v>
      </c>
      <c r="F613" s="393">
        <v>4407</v>
      </c>
      <c r="G613" s="393">
        <v>665</v>
      </c>
      <c r="H613" s="393">
        <v>17231</v>
      </c>
      <c r="I613" s="393">
        <v>598</v>
      </c>
      <c r="J613" s="393">
        <v>393</v>
      </c>
      <c r="K613" s="307">
        <f>SUM(B613:J613)</f>
        <v>125388</v>
      </c>
    </row>
    <row r="614" spans="1:11" ht="30" x14ac:dyDescent="0.25">
      <c r="A614" s="23" t="s">
        <v>90</v>
      </c>
      <c r="B614" s="393">
        <v>4755</v>
      </c>
      <c r="C614" s="393">
        <v>575</v>
      </c>
      <c r="D614" s="393">
        <v>615</v>
      </c>
      <c r="E614" s="393">
        <v>47464</v>
      </c>
      <c r="F614" s="393">
        <v>4310</v>
      </c>
      <c r="G614" s="393">
        <v>600</v>
      </c>
      <c r="H614" s="393">
        <v>5536</v>
      </c>
      <c r="I614" s="393">
        <v>170</v>
      </c>
      <c r="J614" s="393">
        <v>36</v>
      </c>
      <c r="K614" s="308">
        <f>SUM(B614:J614)</f>
        <v>64061</v>
      </c>
    </row>
    <row r="615" spans="1:11" ht="30" x14ac:dyDescent="0.25">
      <c r="A615" s="23" t="s">
        <v>91</v>
      </c>
      <c r="B615" s="393">
        <v>383</v>
      </c>
      <c r="C615" s="393">
        <v>32</v>
      </c>
      <c r="D615" s="393">
        <v>52</v>
      </c>
      <c r="E615" s="393">
        <v>13290</v>
      </c>
      <c r="F615" s="393">
        <v>408</v>
      </c>
      <c r="G615" s="393">
        <v>35</v>
      </c>
      <c r="H615" s="393">
        <v>1589</v>
      </c>
      <c r="I615" s="393">
        <v>8</v>
      </c>
      <c r="J615" s="393">
        <v>22</v>
      </c>
      <c r="K615" s="309">
        <f t="shared" ref="K615:K620" si="106">SUM(B615:J615)</f>
        <v>15819</v>
      </c>
    </row>
    <row r="616" spans="1:11" ht="30" x14ac:dyDescent="0.25">
      <c r="A616" s="23" t="s">
        <v>92</v>
      </c>
      <c r="B616" s="393">
        <v>730</v>
      </c>
      <c r="C616" s="393">
        <v>60</v>
      </c>
      <c r="D616" s="393">
        <v>107</v>
      </c>
      <c r="E616" s="393">
        <v>10442</v>
      </c>
      <c r="F616" s="393">
        <v>752</v>
      </c>
      <c r="G616" s="393">
        <v>97</v>
      </c>
      <c r="H616" s="393">
        <v>1126</v>
      </c>
      <c r="I616" s="393">
        <v>18</v>
      </c>
      <c r="J616" s="393">
        <v>6</v>
      </c>
      <c r="K616" s="309">
        <f t="shared" si="106"/>
        <v>13338</v>
      </c>
    </row>
    <row r="617" spans="1:11" ht="30" x14ac:dyDescent="0.25">
      <c r="A617" s="23" t="s">
        <v>93</v>
      </c>
      <c r="B617" s="393">
        <v>1221</v>
      </c>
      <c r="C617" s="393">
        <v>122</v>
      </c>
      <c r="D617" s="393">
        <v>163</v>
      </c>
      <c r="E617" s="393">
        <v>8069</v>
      </c>
      <c r="F617" s="393">
        <v>1360</v>
      </c>
      <c r="G617" s="393">
        <v>168</v>
      </c>
      <c r="H617" s="393">
        <v>749</v>
      </c>
      <c r="I617" s="393">
        <v>111</v>
      </c>
      <c r="J617" s="393">
        <v>8</v>
      </c>
      <c r="K617" s="309">
        <f t="shared" si="106"/>
        <v>11971</v>
      </c>
    </row>
    <row r="618" spans="1:11" ht="30" x14ac:dyDescent="0.25">
      <c r="A618" s="23" t="s">
        <v>94</v>
      </c>
      <c r="B618" s="393">
        <v>1724</v>
      </c>
      <c r="C618" s="393">
        <v>336</v>
      </c>
      <c r="D618" s="393">
        <v>248</v>
      </c>
      <c r="E618" s="393">
        <v>5696</v>
      </c>
      <c r="F618" s="393">
        <v>1583</v>
      </c>
      <c r="G618" s="393">
        <v>286</v>
      </c>
      <c r="H618" s="393">
        <v>763</v>
      </c>
      <c r="I618" s="393">
        <v>23</v>
      </c>
      <c r="J618" s="393">
        <v>3</v>
      </c>
      <c r="K618" s="309">
        <f t="shared" si="106"/>
        <v>10662</v>
      </c>
    </row>
    <row r="619" spans="1:11" ht="30" x14ac:dyDescent="0.25">
      <c r="A619" s="23" t="s">
        <v>82</v>
      </c>
      <c r="B619" s="393">
        <v>41</v>
      </c>
      <c r="C619" s="393">
        <v>2</v>
      </c>
      <c r="D619" s="393">
        <v>0</v>
      </c>
      <c r="E619" s="393">
        <v>726</v>
      </c>
      <c r="F619" s="393">
        <v>9</v>
      </c>
      <c r="G619" s="393">
        <v>0</v>
      </c>
      <c r="H619" s="393">
        <v>286</v>
      </c>
      <c r="I619" s="393">
        <v>12</v>
      </c>
      <c r="J619" s="393">
        <v>22</v>
      </c>
      <c r="K619" s="309">
        <f t="shared" si="106"/>
        <v>1098</v>
      </c>
    </row>
    <row r="620" spans="1:11" ht="60" x14ac:dyDescent="0.25">
      <c r="A620" s="23" t="s">
        <v>83</v>
      </c>
      <c r="B620" s="393">
        <v>25</v>
      </c>
      <c r="C620" s="393">
        <v>0</v>
      </c>
      <c r="D620" s="393">
        <v>1</v>
      </c>
      <c r="E620" s="393">
        <v>232</v>
      </c>
      <c r="F620" s="393">
        <v>52</v>
      </c>
      <c r="G620" s="393">
        <v>1</v>
      </c>
      <c r="H620" s="393">
        <v>97</v>
      </c>
      <c r="I620" s="393">
        <v>2</v>
      </c>
      <c r="J620" s="393">
        <v>3</v>
      </c>
      <c r="K620" s="310">
        <f t="shared" si="106"/>
        <v>413</v>
      </c>
    </row>
    <row r="621" spans="1:11" ht="30.75" thickBot="1" x14ac:dyDescent="0.3">
      <c r="A621" s="23" t="s">
        <v>81</v>
      </c>
      <c r="B621" s="393">
        <v>299</v>
      </c>
      <c r="C621" s="393">
        <v>30</v>
      </c>
      <c r="D621" s="393">
        <v>39</v>
      </c>
      <c r="E621" s="393">
        <v>6174</v>
      </c>
      <c r="F621" s="393">
        <v>165</v>
      </c>
      <c r="G621" s="393">
        <v>27</v>
      </c>
      <c r="H621" s="393">
        <v>1192</v>
      </c>
      <c r="I621" s="393">
        <v>33</v>
      </c>
      <c r="J621" s="393">
        <v>18</v>
      </c>
      <c r="K621" s="310">
        <f>SUM(B621:J621)</f>
        <v>7977</v>
      </c>
    </row>
    <row r="622" spans="1:11" ht="16.5" thickBot="1" x14ac:dyDescent="0.3">
      <c r="A622" s="313">
        <v>44328</v>
      </c>
      <c r="B622" s="381"/>
      <c r="C622" s="382"/>
      <c r="D622" s="383"/>
      <c r="E622" s="384"/>
      <c r="F622" s="385"/>
      <c r="G622" s="385"/>
      <c r="H622" s="385"/>
      <c r="I622" s="385"/>
      <c r="J622" s="315"/>
      <c r="K622" s="368"/>
    </row>
    <row r="623" spans="1:11" x14ac:dyDescent="0.25">
      <c r="A623" s="21" t="s">
        <v>71</v>
      </c>
      <c r="B623" s="394">
        <v>6422</v>
      </c>
      <c r="C623" s="394">
        <v>646</v>
      </c>
      <c r="D623" s="394">
        <v>725</v>
      </c>
      <c r="E623" s="394">
        <v>94095</v>
      </c>
      <c r="F623" s="394">
        <v>4429</v>
      </c>
      <c r="G623" s="394">
        <v>665</v>
      </c>
      <c r="H623" s="394">
        <v>17231</v>
      </c>
      <c r="I623" s="394">
        <v>598</v>
      </c>
      <c r="J623" s="394">
        <v>393</v>
      </c>
      <c r="K623" s="307">
        <f>SUM(B623:J623)</f>
        <v>125204</v>
      </c>
    </row>
    <row r="624" spans="1:11" ht="30" x14ac:dyDescent="0.25">
      <c r="A624" s="23" t="s">
        <v>90</v>
      </c>
      <c r="B624" s="394">
        <v>4642</v>
      </c>
      <c r="C624" s="394">
        <v>564</v>
      </c>
      <c r="D624" s="394">
        <v>580</v>
      </c>
      <c r="E624" s="394">
        <v>43812</v>
      </c>
      <c r="F624" s="394">
        <v>4256</v>
      </c>
      <c r="G624" s="394">
        <v>588</v>
      </c>
      <c r="H624" s="394">
        <v>5223</v>
      </c>
      <c r="I624" s="394">
        <v>170</v>
      </c>
      <c r="J624" s="394">
        <v>28</v>
      </c>
      <c r="K624" s="308">
        <f t="shared" ref="K624:K631" si="107">SUM(B624:J624)</f>
        <v>59863</v>
      </c>
    </row>
    <row r="625" spans="1:11" ht="30" x14ac:dyDescent="0.25">
      <c r="A625" s="23" t="s">
        <v>91</v>
      </c>
      <c r="B625" s="394">
        <v>718</v>
      </c>
      <c r="C625" s="394">
        <v>48</v>
      </c>
      <c r="D625" s="394">
        <v>97</v>
      </c>
      <c r="E625" s="394">
        <v>12470</v>
      </c>
      <c r="F625" s="394">
        <v>403</v>
      </c>
      <c r="G625" s="394">
        <v>120</v>
      </c>
      <c r="H625" s="394">
        <v>1519</v>
      </c>
      <c r="I625" s="394">
        <v>10</v>
      </c>
      <c r="J625" s="394">
        <v>13</v>
      </c>
      <c r="K625" s="309">
        <f t="shared" si="107"/>
        <v>15398</v>
      </c>
    </row>
    <row r="626" spans="1:11" ht="30" x14ac:dyDescent="0.25">
      <c r="A626" s="23" t="s">
        <v>92</v>
      </c>
      <c r="B626" s="394">
        <v>997</v>
      </c>
      <c r="C626" s="394">
        <v>152</v>
      </c>
      <c r="D626" s="394">
        <v>185</v>
      </c>
      <c r="E626" s="394">
        <v>9460</v>
      </c>
      <c r="F626" s="394">
        <v>743</v>
      </c>
      <c r="G626" s="394">
        <v>207</v>
      </c>
      <c r="H626" s="394">
        <v>1032</v>
      </c>
      <c r="I626" s="394">
        <v>34</v>
      </c>
      <c r="J626" s="394">
        <v>10</v>
      </c>
      <c r="K626" s="309">
        <f t="shared" si="107"/>
        <v>12820</v>
      </c>
    </row>
    <row r="627" spans="1:11" ht="30" x14ac:dyDescent="0.25">
      <c r="A627" s="23" t="s">
        <v>93</v>
      </c>
      <c r="B627" s="394">
        <v>2324</v>
      </c>
      <c r="C627" s="394">
        <v>326</v>
      </c>
      <c r="D627" s="394">
        <v>230</v>
      </c>
      <c r="E627" s="394">
        <v>11180</v>
      </c>
      <c r="F627" s="394">
        <v>2906</v>
      </c>
      <c r="G627" s="394">
        <v>220</v>
      </c>
      <c r="H627" s="394">
        <v>878</v>
      </c>
      <c r="I627" s="394">
        <v>118</v>
      </c>
      <c r="J627" s="394">
        <v>3</v>
      </c>
      <c r="K627" s="309">
        <f t="shared" si="107"/>
        <v>18185</v>
      </c>
    </row>
    <row r="628" spans="1:11" ht="30" x14ac:dyDescent="0.25">
      <c r="A628" s="23" t="s">
        <v>94</v>
      </c>
      <c r="B628" s="394"/>
      <c r="C628" s="394">
        <v>0</v>
      </c>
      <c r="D628" s="394">
        <v>0</v>
      </c>
      <c r="E628" s="394"/>
      <c r="F628" s="394"/>
      <c r="G628" s="394">
        <v>0</v>
      </c>
      <c r="H628" s="394">
        <v>0</v>
      </c>
      <c r="I628" s="394"/>
      <c r="J628" s="394">
        <v>0</v>
      </c>
      <c r="K628" s="309">
        <f t="shared" si="107"/>
        <v>0</v>
      </c>
    </row>
    <row r="629" spans="1:11" ht="30" x14ac:dyDescent="0.25">
      <c r="A629" s="23" t="s">
        <v>82</v>
      </c>
      <c r="B629" s="394">
        <v>89</v>
      </c>
      <c r="C629" s="394">
        <v>3</v>
      </c>
      <c r="D629" s="394">
        <v>0</v>
      </c>
      <c r="E629" s="394">
        <v>535</v>
      </c>
      <c r="F629" s="394">
        <v>10</v>
      </c>
      <c r="G629" s="394">
        <v>0</v>
      </c>
      <c r="H629" s="394">
        <v>237</v>
      </c>
      <c r="I629" s="394">
        <v>11</v>
      </c>
      <c r="J629" s="394">
        <v>6</v>
      </c>
      <c r="K629" s="309">
        <f t="shared" si="107"/>
        <v>891</v>
      </c>
    </row>
    <row r="630" spans="1:11" ht="60" x14ac:dyDescent="0.25">
      <c r="A630" s="23" t="s">
        <v>83</v>
      </c>
      <c r="B630" s="394">
        <v>21</v>
      </c>
      <c r="C630" s="394">
        <v>0</v>
      </c>
      <c r="D630" s="394">
        <v>1</v>
      </c>
      <c r="E630" s="394">
        <v>112</v>
      </c>
      <c r="F630" s="394">
        <v>14</v>
      </c>
      <c r="G630" s="394">
        <v>27</v>
      </c>
      <c r="H630" s="394">
        <v>67</v>
      </c>
      <c r="I630" s="394">
        <v>4</v>
      </c>
      <c r="J630" s="394">
        <v>2</v>
      </c>
      <c r="K630" s="310">
        <f t="shared" si="107"/>
        <v>248</v>
      </c>
    </row>
    <row r="631" spans="1:11" ht="30.75" thickBot="1" x14ac:dyDescent="0.3">
      <c r="A631" s="23" t="s">
        <v>81</v>
      </c>
      <c r="B631" s="394">
        <v>301</v>
      </c>
      <c r="C631" s="394">
        <v>30</v>
      </c>
      <c r="D631" s="394">
        <v>39</v>
      </c>
      <c r="E631" s="394">
        <v>6174</v>
      </c>
      <c r="F631" s="394">
        <v>167</v>
      </c>
      <c r="G631" s="394">
        <v>27</v>
      </c>
      <c r="H631" s="394">
        <v>1215</v>
      </c>
      <c r="I631" s="394">
        <v>33</v>
      </c>
      <c r="J631" s="394">
        <v>18</v>
      </c>
      <c r="K631" s="310">
        <f>SUM(B631:J631)</f>
        <v>8004</v>
      </c>
    </row>
    <row r="632" spans="1:11" ht="16.5" thickBot="1" x14ac:dyDescent="0.3">
      <c r="A632" s="313">
        <v>44336</v>
      </c>
      <c r="B632" s="381"/>
      <c r="C632" s="382"/>
      <c r="D632" s="383"/>
      <c r="E632" s="384"/>
      <c r="F632" s="385"/>
      <c r="G632" s="385"/>
      <c r="H632" s="385"/>
      <c r="I632" s="385"/>
      <c r="J632" s="315"/>
      <c r="K632" s="368"/>
    </row>
    <row r="633" spans="1:11" x14ac:dyDescent="0.25">
      <c r="A633" s="21" t="s">
        <v>71</v>
      </c>
      <c r="B633" s="395">
        <v>6409</v>
      </c>
      <c r="C633" s="395">
        <v>646</v>
      </c>
      <c r="D633" s="395">
        <v>727</v>
      </c>
      <c r="E633" s="395">
        <v>94152</v>
      </c>
      <c r="F633" s="395">
        <v>4430</v>
      </c>
      <c r="G633" s="395">
        <v>664</v>
      </c>
      <c r="H633" s="395">
        <v>17231</v>
      </c>
      <c r="I633" s="395">
        <v>599</v>
      </c>
      <c r="J633" s="395">
        <v>393</v>
      </c>
      <c r="K633" s="307">
        <f>SUM(B633:J633)</f>
        <v>125251</v>
      </c>
    </row>
    <row r="634" spans="1:11" ht="30" x14ac:dyDescent="0.25">
      <c r="A634" s="23" t="s">
        <v>90</v>
      </c>
      <c r="B634" s="395">
        <v>4342</v>
      </c>
      <c r="C634" s="395">
        <v>554</v>
      </c>
      <c r="D634" s="395">
        <v>590</v>
      </c>
      <c r="E634" s="395">
        <v>41013</v>
      </c>
      <c r="F634" s="395">
        <v>4308</v>
      </c>
      <c r="G634" s="395">
        <v>550</v>
      </c>
      <c r="H634" s="395">
        <v>5122</v>
      </c>
      <c r="I634" s="395">
        <v>169</v>
      </c>
      <c r="J634" s="395">
        <v>28</v>
      </c>
      <c r="K634" s="308">
        <f t="shared" ref="K634:K641" si="108">SUM(B634:J634)</f>
        <v>56676</v>
      </c>
    </row>
    <row r="635" spans="1:11" ht="30" x14ac:dyDescent="0.25">
      <c r="A635" s="23" t="s">
        <v>91</v>
      </c>
      <c r="B635" s="395">
        <v>735</v>
      </c>
      <c r="C635" s="395">
        <v>34</v>
      </c>
      <c r="D635" s="395">
        <v>69</v>
      </c>
      <c r="E635" s="395">
        <v>11894</v>
      </c>
      <c r="F635" s="395">
        <v>1658</v>
      </c>
      <c r="G635" s="395">
        <v>36</v>
      </c>
      <c r="H635" s="395">
        <v>1556</v>
      </c>
      <c r="I635" s="395">
        <v>11</v>
      </c>
      <c r="J635" s="395">
        <v>13</v>
      </c>
      <c r="K635" s="309">
        <f t="shared" si="108"/>
        <v>16006</v>
      </c>
    </row>
    <row r="636" spans="1:11" ht="30" x14ac:dyDescent="0.25">
      <c r="A636" s="23" t="s">
        <v>92</v>
      </c>
      <c r="B636" s="395">
        <v>827</v>
      </c>
      <c r="C636" s="395">
        <v>56</v>
      </c>
      <c r="D636" s="395">
        <v>97</v>
      </c>
      <c r="E636" s="395">
        <v>9023</v>
      </c>
      <c r="F636" s="395">
        <v>1908</v>
      </c>
      <c r="G636" s="395">
        <v>166</v>
      </c>
      <c r="H636" s="395">
        <v>1014</v>
      </c>
      <c r="I636" s="395">
        <v>33</v>
      </c>
      <c r="J636" s="395">
        <v>10</v>
      </c>
      <c r="K636" s="309">
        <f t="shared" si="108"/>
        <v>13134</v>
      </c>
    </row>
    <row r="637" spans="1:11" ht="30" x14ac:dyDescent="0.25">
      <c r="A637" s="23" t="s">
        <v>93</v>
      </c>
      <c r="B637" s="395">
        <v>1006</v>
      </c>
      <c r="C637" s="395">
        <v>119</v>
      </c>
      <c r="D637" s="395">
        <v>174</v>
      </c>
      <c r="E637" s="395">
        <v>6152</v>
      </c>
      <c r="F637" s="395">
        <v>28</v>
      </c>
      <c r="G637" s="395">
        <v>144</v>
      </c>
      <c r="H637" s="395">
        <v>596</v>
      </c>
      <c r="I637" s="395">
        <v>101</v>
      </c>
      <c r="J637" s="395">
        <v>3</v>
      </c>
      <c r="K637" s="309">
        <f t="shared" si="108"/>
        <v>8323</v>
      </c>
    </row>
    <row r="638" spans="1:11" ht="30" x14ac:dyDescent="0.25">
      <c r="A638" s="23" t="s">
        <v>94</v>
      </c>
      <c r="B638" s="395">
        <v>1183</v>
      </c>
      <c r="C638" s="395">
        <v>318</v>
      </c>
      <c r="D638" s="395">
        <v>205</v>
      </c>
      <c r="E638" s="395">
        <v>4511</v>
      </c>
      <c r="F638" s="395">
        <v>0</v>
      </c>
      <c r="G638" s="395">
        <v>186</v>
      </c>
      <c r="H638" s="395">
        <v>573</v>
      </c>
      <c r="I638" s="395">
        <v>16</v>
      </c>
      <c r="J638" s="395">
        <v>0</v>
      </c>
      <c r="K638" s="309">
        <f t="shared" si="108"/>
        <v>6992</v>
      </c>
    </row>
    <row r="639" spans="1:11" ht="30" x14ac:dyDescent="0.25">
      <c r="A639" s="23" t="s">
        <v>82</v>
      </c>
      <c r="B639" s="395">
        <v>30</v>
      </c>
      <c r="C639" s="395">
        <v>2</v>
      </c>
      <c r="D639" s="395">
        <v>0</v>
      </c>
      <c r="E639" s="395">
        <v>575</v>
      </c>
      <c r="F639" s="395">
        <v>10</v>
      </c>
      <c r="G639" s="395">
        <v>0</v>
      </c>
      <c r="H639" s="395">
        <v>250</v>
      </c>
      <c r="I639" s="395">
        <v>11</v>
      </c>
      <c r="J639" s="395">
        <v>6</v>
      </c>
      <c r="K639" s="309">
        <f t="shared" si="108"/>
        <v>884</v>
      </c>
    </row>
    <row r="640" spans="1:11" ht="60" x14ac:dyDescent="0.25">
      <c r="A640" s="23" t="s">
        <v>83</v>
      </c>
      <c r="B640" s="395">
        <v>17</v>
      </c>
      <c r="C640" s="395">
        <v>0</v>
      </c>
      <c r="D640" s="395">
        <v>2</v>
      </c>
      <c r="E640" s="395">
        <v>115</v>
      </c>
      <c r="F640" s="395">
        <v>14</v>
      </c>
      <c r="G640" s="395">
        <v>1</v>
      </c>
      <c r="H640" s="395">
        <v>92</v>
      </c>
      <c r="I640" s="395">
        <v>3</v>
      </c>
      <c r="J640" s="395">
        <v>2</v>
      </c>
      <c r="K640" s="310">
        <f t="shared" si="108"/>
        <v>246</v>
      </c>
    </row>
    <row r="641" spans="1:11" ht="30" x14ac:dyDescent="0.25">
      <c r="A641" s="23" t="s">
        <v>81</v>
      </c>
      <c r="B641" s="395">
        <v>304</v>
      </c>
      <c r="C641" s="395">
        <v>31</v>
      </c>
      <c r="D641" s="395">
        <v>41</v>
      </c>
      <c r="E641" s="395">
        <v>6225</v>
      </c>
      <c r="F641" s="395">
        <v>167</v>
      </c>
      <c r="G641" s="395">
        <v>28</v>
      </c>
      <c r="H641" s="395">
        <v>1238</v>
      </c>
      <c r="I641" s="395">
        <v>34</v>
      </c>
      <c r="J641" s="395">
        <v>18</v>
      </c>
      <c r="K641" s="310">
        <f>SUM(B641:J641)</f>
        <v>8086</v>
      </c>
    </row>
  </sheetData>
  <mergeCells count="10">
    <mergeCell ref="B261:B263"/>
    <mergeCell ref="C261:C263"/>
    <mergeCell ref="D261:D263"/>
    <mergeCell ref="K261:K263"/>
    <mergeCell ref="E261:E263"/>
    <mergeCell ref="F261:F263"/>
    <mergeCell ref="G261:G263"/>
    <mergeCell ref="H261:H263"/>
    <mergeCell ref="I261:I263"/>
    <mergeCell ref="J261:J263"/>
  </mergeCells>
  <pageMargins left="0.23622047244094491" right="0.23622047244094491" top="0.74803149606299213" bottom="0.74803149606299213" header="0.31496062992125984" footer="0.31496062992125984"/>
  <pageSetup paperSize="8" scale="38" orientation="landscape"/>
  <headerFooter>
    <oddHeader>&amp;C&amp;"Arial Black,Normal"&amp;20COVID 19 / Recensement des agents placés en quatorzaine, ou malades - 19 mars 2020</oddHeader>
    <oddFooter>&amp;R&amp;10&amp;D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tabSelected="1" zoomScaleNormal="100" workbookViewId="0">
      <selection activeCell="A3" sqref="A3:E12"/>
    </sheetView>
  </sheetViews>
  <sheetFormatPr baseColWidth="10" defaultRowHeight="15" x14ac:dyDescent="0.25"/>
  <cols>
    <col min="1" max="1" width="65.42578125" customWidth="1"/>
    <col min="2" max="2" width="11.7109375" bestFit="1" customWidth="1"/>
    <col min="3" max="3" width="13.28515625" bestFit="1" customWidth="1"/>
    <col min="4" max="4" width="14" customWidth="1"/>
    <col min="5" max="5" width="13.140625" customWidth="1"/>
  </cols>
  <sheetData>
    <row r="2" spans="1:5" x14ac:dyDescent="0.25">
      <c r="B2" s="10"/>
      <c r="C2" s="10"/>
    </row>
    <row r="3" spans="1:5" ht="26.25" customHeight="1" x14ac:dyDescent="0.25">
      <c r="A3" s="338" t="s">
        <v>141</v>
      </c>
      <c r="B3" s="400" t="s">
        <v>117</v>
      </c>
      <c r="C3" s="401"/>
      <c r="D3" s="400" t="s">
        <v>118</v>
      </c>
      <c r="E3" s="401"/>
    </row>
    <row r="4" spans="1:5" x14ac:dyDescent="0.25">
      <c r="A4" s="293" t="s">
        <v>95</v>
      </c>
      <c r="B4" s="339">
        <v>41013</v>
      </c>
      <c r="C4" s="372">
        <f>B4/$B$12</f>
        <v>0.43560412949273514</v>
      </c>
      <c r="D4" s="339">
        <v>5223</v>
      </c>
      <c r="E4" s="372">
        <f t="shared" ref="E4:E11" si="0">D4/$D$12</f>
        <v>0.30311647611862341</v>
      </c>
    </row>
    <row r="5" spans="1:5" x14ac:dyDescent="0.25">
      <c r="A5" s="293" t="s">
        <v>96</v>
      </c>
      <c r="B5" s="339">
        <v>11894</v>
      </c>
      <c r="C5" s="388">
        <f t="shared" ref="C5:C11" si="1">B5/$B$12</f>
        <v>0.12632764041124989</v>
      </c>
      <c r="D5" s="339">
        <v>1519</v>
      </c>
      <c r="E5" s="372">
        <f t="shared" si="0"/>
        <v>8.8155069351749757E-2</v>
      </c>
    </row>
    <row r="6" spans="1:5" x14ac:dyDescent="0.25">
      <c r="A6" s="293" t="s">
        <v>97</v>
      </c>
      <c r="B6" s="339">
        <v>9023</v>
      </c>
      <c r="C6" s="388">
        <f t="shared" si="1"/>
        <v>9.5834395445662329E-2</v>
      </c>
      <c r="D6" s="339">
        <v>1032</v>
      </c>
      <c r="E6" s="372">
        <f t="shared" si="0"/>
        <v>5.9892055017120305E-2</v>
      </c>
    </row>
    <row r="7" spans="1:5" x14ac:dyDescent="0.25">
      <c r="A7" s="293" t="s">
        <v>98</v>
      </c>
      <c r="B7" s="339">
        <v>6152</v>
      </c>
      <c r="C7" s="388">
        <f t="shared" si="1"/>
        <v>6.5341150480074772E-2</v>
      </c>
      <c r="D7" s="339">
        <v>878</v>
      </c>
      <c r="E7" s="372">
        <f t="shared" si="0"/>
        <v>5.0954674714177937E-2</v>
      </c>
    </row>
    <row r="8" spans="1:5" x14ac:dyDescent="0.25">
      <c r="A8" s="293" t="s">
        <v>99</v>
      </c>
      <c r="B8" s="339">
        <v>4511</v>
      </c>
      <c r="C8" s="388">
        <f t="shared" si="1"/>
        <v>4.7911887161186169E-2</v>
      </c>
      <c r="D8" s="339">
        <v>0</v>
      </c>
      <c r="E8" s="372">
        <f t="shared" si="0"/>
        <v>0</v>
      </c>
    </row>
    <row r="9" spans="1:5" x14ac:dyDescent="0.25">
      <c r="A9" s="293" t="s">
        <v>100</v>
      </c>
      <c r="B9" s="339">
        <v>575</v>
      </c>
      <c r="C9" s="388">
        <f t="shared" si="1"/>
        <v>6.1071458917495115E-3</v>
      </c>
      <c r="D9" s="339">
        <v>237</v>
      </c>
      <c r="E9" s="372">
        <f t="shared" si="0"/>
        <v>1.3754280076606116E-2</v>
      </c>
    </row>
    <row r="10" spans="1:5" ht="30" x14ac:dyDescent="0.25">
      <c r="A10" s="337" t="s">
        <v>101</v>
      </c>
      <c r="B10" s="339">
        <v>115</v>
      </c>
      <c r="C10" s="388">
        <f t="shared" si="1"/>
        <v>1.2214291783499023E-3</v>
      </c>
      <c r="D10" s="339">
        <v>67</v>
      </c>
      <c r="E10" s="372">
        <f t="shared" si="0"/>
        <v>3.8883407811502527E-3</v>
      </c>
    </row>
    <row r="11" spans="1:5" ht="30" x14ac:dyDescent="0.25">
      <c r="A11" s="293" t="s">
        <v>102</v>
      </c>
      <c r="B11" s="339">
        <v>6225</v>
      </c>
      <c r="C11" s="388">
        <f t="shared" si="1"/>
        <v>6.6116492480244704E-2</v>
      </c>
      <c r="D11" s="339">
        <v>1215</v>
      </c>
      <c r="E11" s="372">
        <f t="shared" si="0"/>
        <v>7.0512448493993379E-2</v>
      </c>
    </row>
    <row r="12" spans="1:5" x14ac:dyDescent="0.25">
      <c r="A12" s="293" t="s">
        <v>66</v>
      </c>
      <c r="B12" s="339">
        <v>94152</v>
      </c>
      <c r="C12" s="371"/>
      <c r="D12" s="339">
        <v>17231</v>
      </c>
      <c r="E12" s="371"/>
    </row>
    <row r="15" spans="1:5" x14ac:dyDescent="0.25">
      <c r="D15" s="389"/>
    </row>
    <row r="16" spans="1:5" x14ac:dyDescent="0.25">
      <c r="D16" s="389"/>
    </row>
    <row r="17" spans="4:4" x14ac:dyDescent="0.25">
      <c r="D17" s="389"/>
    </row>
  </sheetData>
  <mergeCells count="2">
    <mergeCell ref="B3:C3"/>
    <mergeCell ref="D3:E3"/>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4"/>
  <sheetViews>
    <sheetView workbookViewId="0">
      <pane xSplit="1" topLeftCell="B1" activePane="topRight" state="frozen"/>
      <selection pane="topRight" activeCell="B2" sqref="B2:C2"/>
    </sheetView>
  </sheetViews>
  <sheetFormatPr baseColWidth="10" defaultRowHeight="15" x14ac:dyDescent="0.25"/>
  <cols>
    <col min="1" max="1" width="44.28515625" customWidth="1"/>
    <col min="2" max="2" width="10.42578125" bestFit="1" customWidth="1"/>
    <col min="3" max="3" width="9.140625" bestFit="1" customWidth="1"/>
    <col min="4" max="4" width="10.42578125" bestFit="1" customWidth="1"/>
    <col min="5" max="5" width="9.140625" bestFit="1" customWidth="1"/>
    <col min="6" max="6" width="10.42578125" bestFit="1" customWidth="1"/>
    <col min="7" max="7" width="9.140625" bestFit="1" customWidth="1"/>
    <col min="8" max="8" width="10.42578125" bestFit="1" customWidth="1"/>
    <col min="9" max="9" width="9.140625" bestFit="1" customWidth="1"/>
  </cols>
  <sheetData>
    <row r="2" spans="1:49" s="47" customFormat="1" ht="12.75" x14ac:dyDescent="0.2">
      <c r="A2" s="36" t="s">
        <v>36</v>
      </c>
      <c r="B2" s="434">
        <v>43909</v>
      </c>
      <c r="C2" s="434"/>
      <c r="D2" s="433">
        <v>43914</v>
      </c>
      <c r="E2" s="433"/>
      <c r="F2" s="433">
        <v>43916</v>
      </c>
      <c r="G2" s="433"/>
      <c r="H2" s="433">
        <v>43921</v>
      </c>
      <c r="I2" s="433"/>
      <c r="J2" s="433">
        <v>43923</v>
      </c>
      <c r="K2" s="433"/>
      <c r="L2" s="433">
        <v>43928</v>
      </c>
      <c r="M2" s="433"/>
      <c r="N2" s="433">
        <v>43930</v>
      </c>
      <c r="O2" s="433"/>
      <c r="P2" s="433">
        <v>43935</v>
      </c>
      <c r="Q2" s="433"/>
      <c r="R2" s="433">
        <v>43937</v>
      </c>
      <c r="S2" s="433"/>
      <c r="T2" s="433">
        <v>43942</v>
      </c>
      <c r="U2" s="433"/>
      <c r="V2" s="433">
        <v>43944</v>
      </c>
      <c r="W2" s="433"/>
      <c r="X2" s="433">
        <v>43949</v>
      </c>
      <c r="Y2" s="433"/>
      <c r="Z2" s="433">
        <v>43951</v>
      </c>
      <c r="AA2" s="433"/>
      <c r="AB2" s="433">
        <v>43956</v>
      </c>
      <c r="AC2" s="433"/>
      <c r="AD2" s="433">
        <v>43958</v>
      </c>
      <c r="AE2" s="433"/>
      <c r="AF2" s="433">
        <v>43963</v>
      </c>
      <c r="AG2" s="433"/>
      <c r="AH2" s="433">
        <v>43965</v>
      </c>
      <c r="AI2" s="433"/>
      <c r="AJ2" s="433">
        <v>43970</v>
      </c>
      <c r="AK2" s="433"/>
      <c r="AL2" s="433">
        <v>43977</v>
      </c>
      <c r="AM2" s="433"/>
      <c r="AN2" s="433">
        <v>43979</v>
      </c>
      <c r="AO2" s="433"/>
      <c r="AP2" s="433">
        <v>43986</v>
      </c>
      <c r="AQ2" s="433"/>
      <c r="AR2" s="433">
        <v>43991</v>
      </c>
      <c r="AS2" s="433"/>
      <c r="AT2" s="433">
        <v>43993</v>
      </c>
      <c r="AU2" s="433"/>
      <c r="AV2" s="433">
        <v>43998</v>
      </c>
      <c r="AW2" s="433"/>
    </row>
    <row r="3" spans="1:49" s="47" customFormat="1" ht="12.75" x14ac:dyDescent="0.2">
      <c r="A3" s="37" t="s">
        <v>29</v>
      </c>
      <c r="B3" s="38">
        <v>97742</v>
      </c>
      <c r="C3" s="39">
        <f>B3/B$11</f>
        <v>0.78822922210932078</v>
      </c>
      <c r="D3" s="38">
        <v>103924</v>
      </c>
      <c r="E3" s="39">
        <f>D3/D$11</f>
        <v>0.8181703668713588</v>
      </c>
      <c r="F3" s="38">
        <v>106398</v>
      </c>
      <c r="G3" s="39">
        <f>F3/F$11</f>
        <v>0.83421277529931082</v>
      </c>
      <c r="H3" s="38">
        <v>109067</v>
      </c>
      <c r="I3" s="39">
        <f>H3/H$11</f>
        <v>0.83692324219799108</v>
      </c>
      <c r="J3" s="38">
        <v>108843</v>
      </c>
      <c r="K3" s="39">
        <f>J3/J$11</f>
        <v>0.83649456647043452</v>
      </c>
      <c r="L3" s="38">
        <v>111908</v>
      </c>
      <c r="M3" s="39">
        <f>L3/L$11</f>
        <v>0.83794205958772305</v>
      </c>
      <c r="N3" s="38">
        <v>112264</v>
      </c>
      <c r="O3" s="39">
        <f t="shared" ref="O3:O10" si="0">N3/N$11</f>
        <v>0.83760977101970469</v>
      </c>
      <c r="P3" s="38">
        <v>113422</v>
      </c>
      <c r="Q3" s="39">
        <f>P3/P$11</f>
        <v>0.85105648598355244</v>
      </c>
      <c r="R3" s="38">
        <v>113329</v>
      </c>
      <c r="S3" s="39">
        <f>R3/R$11</f>
        <v>0.84323427431955833</v>
      </c>
      <c r="T3" s="38">
        <v>109629</v>
      </c>
      <c r="U3" s="39">
        <f>T3/T$11</f>
        <v>0.8168832523620756</v>
      </c>
      <c r="V3" s="38">
        <v>109879</v>
      </c>
      <c r="W3" s="39">
        <f>V3/V$11</f>
        <v>0.82357570624433163</v>
      </c>
      <c r="X3" s="38">
        <v>108077</v>
      </c>
      <c r="Y3" s="39">
        <f>X3/X$11</f>
        <v>0.81426203571159494</v>
      </c>
      <c r="Z3" s="38">
        <v>107487</v>
      </c>
      <c r="AA3" s="39">
        <f>Z3/Z$11</f>
        <v>0.81295285059522904</v>
      </c>
      <c r="AB3" s="38">
        <v>106220</v>
      </c>
      <c r="AC3" s="39">
        <f>AB3/AB$11</f>
        <v>0.80110413901291178</v>
      </c>
      <c r="AD3" s="38">
        <v>105353</v>
      </c>
      <c r="AE3" s="39">
        <f>AD3/AD$11</f>
        <v>0.79451734539969832</v>
      </c>
      <c r="AF3" s="38">
        <v>91404</v>
      </c>
      <c r="AG3" s="39">
        <f>AF3/AF$11</f>
        <v>0.68955007694861037</v>
      </c>
      <c r="AH3" s="38">
        <v>87814</v>
      </c>
      <c r="AI3" s="39">
        <f>AH3/AH$11</f>
        <v>0.66202768312173943</v>
      </c>
      <c r="AJ3" s="38">
        <v>79679</v>
      </c>
      <c r="AK3" s="39">
        <f>AJ3/AJ$11</f>
        <v>0.60166880616174578</v>
      </c>
      <c r="AL3" s="38">
        <v>77401</v>
      </c>
      <c r="AM3" s="39">
        <f>AL3/AL$11</f>
        <v>0.58534685512474383</v>
      </c>
      <c r="AN3" s="38">
        <v>79478</v>
      </c>
      <c r="AO3" s="39">
        <f>AN3/AN$11</f>
        <v>0.60052740145224293</v>
      </c>
      <c r="AP3" s="38">
        <v>67108</v>
      </c>
      <c r="AQ3" s="39">
        <f>AP3/AP$11</f>
        <v>0.50477637537045117</v>
      </c>
      <c r="AR3" s="38">
        <v>63683</v>
      </c>
      <c r="AS3" s="39">
        <f>AR3/AR$11</f>
        <v>0.47871876597408064</v>
      </c>
      <c r="AT3" s="38">
        <v>60600</v>
      </c>
      <c r="AU3" s="39">
        <f>AT3/AT$11</f>
        <v>0.4556459495631513</v>
      </c>
      <c r="AV3" s="38">
        <v>39286</v>
      </c>
      <c r="AW3" s="39">
        <f>AV3/AV$11</f>
        <v>0.30814240781846847</v>
      </c>
    </row>
    <row r="4" spans="1:49" s="47" customFormat="1" ht="12.75" x14ac:dyDescent="0.2">
      <c r="A4" s="40" t="s">
        <v>30</v>
      </c>
      <c r="B4" s="40">
        <v>645</v>
      </c>
      <c r="C4" s="41">
        <f t="shared" ref="C4:C10" si="1">B4/B$11</f>
        <v>5.2015290075966515E-3</v>
      </c>
      <c r="D4" s="40">
        <v>749</v>
      </c>
      <c r="E4" s="41">
        <f t="shared" ref="E4:E10" si="2">D4/D$11</f>
        <v>5.8967091796567469E-3</v>
      </c>
      <c r="F4" s="42">
        <v>957</v>
      </c>
      <c r="G4" s="41">
        <f t="shared" ref="G4:G10" si="3">F4/F$11</f>
        <v>7.5033518107618605E-3</v>
      </c>
      <c r="H4" s="42">
        <v>2256</v>
      </c>
      <c r="I4" s="41">
        <f t="shared" ref="I4:I10" si="4">H4/H$11</f>
        <v>1.7311366723194624E-2</v>
      </c>
      <c r="J4" s="42">
        <v>1750</v>
      </c>
      <c r="K4" s="41">
        <f t="shared" ref="K4:K10" si="5">J4/J$11</f>
        <v>1.344933060760233E-2</v>
      </c>
      <c r="L4" s="42">
        <v>1217</v>
      </c>
      <c r="M4" s="41">
        <f t="shared" ref="M4:M10" si="6">L4/L$11</f>
        <v>9.1126236419045905E-3</v>
      </c>
      <c r="N4" s="42">
        <v>1046</v>
      </c>
      <c r="O4" s="41">
        <f t="shared" si="0"/>
        <v>7.8042811630318811E-3</v>
      </c>
      <c r="P4" s="42">
        <v>975</v>
      </c>
      <c r="Q4" s="41">
        <f t="shared" ref="Q4:Q10" si="7">P4/P$11</f>
        <v>7.3158652980370971E-3</v>
      </c>
      <c r="R4" s="42">
        <v>721</v>
      </c>
      <c r="S4" s="41">
        <f t="shared" ref="S4:S10" si="8">R4/R$11</f>
        <v>5.364663164630426E-3</v>
      </c>
      <c r="T4" s="42">
        <v>479</v>
      </c>
      <c r="U4" s="41">
        <f t="shared" ref="U4:U10" si="9">T4/T$11</f>
        <v>3.5691931686089831E-3</v>
      </c>
      <c r="V4" s="42">
        <v>375</v>
      </c>
      <c r="W4" s="41">
        <f t="shared" ref="W4:W10" si="10">V4/V$11</f>
        <v>2.8107362629949707E-3</v>
      </c>
      <c r="X4" s="42">
        <v>390</v>
      </c>
      <c r="Y4" s="41">
        <f t="shared" ref="Y4:Y10" si="11">X4/X$11</f>
        <v>2.9382957884427031E-3</v>
      </c>
      <c r="Z4" s="42">
        <v>310</v>
      </c>
      <c r="AA4" s="41">
        <f t="shared" ref="AA4:AA10" si="12">Z4/Z$11</f>
        <v>2.344612685110953E-3</v>
      </c>
      <c r="AB4" s="42">
        <v>246</v>
      </c>
      <c r="AC4" s="41">
        <f>AB4/AB$11</f>
        <v>1.855315554482925E-3</v>
      </c>
      <c r="AD4" s="42">
        <v>256</v>
      </c>
      <c r="AE4" s="41">
        <f>AD4/AD$11</f>
        <v>1.9306184012066365E-3</v>
      </c>
      <c r="AF4" s="42">
        <v>241</v>
      </c>
      <c r="AG4" s="39">
        <f t="shared" ref="AG4:AG10" si="13">AF4/AF$11</f>
        <v>1.8180995202027822E-3</v>
      </c>
      <c r="AH4" s="42">
        <v>181</v>
      </c>
      <c r="AI4" s="39">
        <f t="shared" ref="AI4:AI10" si="14">AH4/AH$11</f>
        <v>1.3645547480474051E-3</v>
      </c>
      <c r="AJ4" s="42">
        <v>160</v>
      </c>
      <c r="AK4" s="39">
        <f t="shared" ref="AK4:AK10" si="15">AJ4/AJ$11</f>
        <v>1.2081854564675678E-3</v>
      </c>
      <c r="AL4" s="42">
        <v>138</v>
      </c>
      <c r="AM4" s="39">
        <f t="shared" ref="AM4:AM10" si="16">AL4/AL$11</f>
        <v>1.0436281961113507E-3</v>
      </c>
      <c r="AN4" s="42">
        <v>70</v>
      </c>
      <c r="AO4" s="39">
        <f t="shared" ref="AO4:AO10" si="17">AN4/AN$11</f>
        <v>5.2891263118922229E-4</v>
      </c>
      <c r="AP4" s="42">
        <v>97</v>
      </c>
      <c r="AQ4" s="39">
        <f t="shared" ref="AQ4:AQ10" si="18">AP4/AP$11</f>
        <v>7.2961954477757888E-4</v>
      </c>
      <c r="AR4" s="42">
        <v>77</v>
      </c>
      <c r="AS4" s="39">
        <f t="shared" ref="AS4:AS10" si="19">AR4/AR$11</f>
        <v>5.7882551041885924E-4</v>
      </c>
      <c r="AT4" s="42">
        <v>113</v>
      </c>
      <c r="AU4" s="39">
        <f t="shared" ref="AU4:AU10" si="20">AT4/AT$11</f>
        <v>8.4963683664416006E-4</v>
      </c>
      <c r="AV4" s="42">
        <v>45</v>
      </c>
      <c r="AW4" s="39">
        <f t="shared" ref="AW4:AW10" si="21">AV4/AV$11</f>
        <v>3.5296055469712063E-4</v>
      </c>
    </row>
    <row r="5" spans="1:49" s="47" customFormat="1" ht="12.75" x14ac:dyDescent="0.2">
      <c r="A5" s="40" t="s">
        <v>31</v>
      </c>
      <c r="B5" s="42">
        <v>46519</v>
      </c>
      <c r="C5" s="41">
        <f t="shared" si="1"/>
        <v>0.37514717504556377</v>
      </c>
      <c r="D5" s="42">
        <v>48615</v>
      </c>
      <c r="E5" s="41">
        <f t="shared" si="2"/>
        <v>0.38273500236183278</v>
      </c>
      <c r="F5" s="42">
        <v>49651</v>
      </c>
      <c r="G5" s="41">
        <f t="shared" si="3"/>
        <v>0.3892883184494641</v>
      </c>
      <c r="H5" s="42">
        <v>48711</v>
      </c>
      <c r="I5" s="41">
        <f t="shared" si="4"/>
        <v>0.37378279452727536</v>
      </c>
      <c r="J5" s="42">
        <v>48765</v>
      </c>
      <c r="K5" s="41">
        <f t="shared" si="5"/>
        <v>0.37477520404555864</v>
      </c>
      <c r="L5" s="42" t="s">
        <v>37</v>
      </c>
      <c r="M5" s="41">
        <v>9.5000000000000001E-2</v>
      </c>
      <c r="N5" s="42">
        <v>12672</v>
      </c>
      <c r="O5" s="41">
        <f t="shared" si="0"/>
        <v>9.4546702579292541E-2</v>
      </c>
      <c r="P5" s="42">
        <v>12689</v>
      </c>
      <c r="Q5" s="41">
        <f t="shared" si="7"/>
        <v>9.5211297196710482E-2</v>
      </c>
      <c r="R5" s="42">
        <v>12641</v>
      </c>
      <c r="S5" s="41">
        <f t="shared" si="8"/>
        <v>9.4056459173499612E-2</v>
      </c>
      <c r="T5" s="42">
        <v>12689</v>
      </c>
      <c r="U5" s="41">
        <f t="shared" si="9"/>
        <v>9.4550087925844239E-2</v>
      </c>
      <c r="V5" s="42">
        <v>12622</v>
      </c>
      <c r="W5" s="41">
        <f t="shared" si="10"/>
        <v>9.4605634964060048E-2</v>
      </c>
      <c r="X5" s="42">
        <v>12651</v>
      </c>
      <c r="Y5" s="41">
        <f t="shared" si="11"/>
        <v>9.5313794922022146E-2</v>
      </c>
      <c r="Z5" s="42">
        <v>12672</v>
      </c>
      <c r="AA5" s="41">
        <f t="shared" si="12"/>
        <v>9.5841715953954826E-2</v>
      </c>
      <c r="AB5" s="42">
        <v>12570</v>
      </c>
      <c r="AC5" s="41">
        <f t="shared" ref="AC5:AC10" si="22">AB5/AB$11</f>
        <v>9.4802099674188484E-2</v>
      </c>
      <c r="AD5" s="42">
        <v>12608</v>
      </c>
      <c r="AE5" s="41">
        <f t="shared" ref="AE5:AE10" si="23">AD5/AD$11</f>
        <v>9.5082956259426851E-2</v>
      </c>
      <c r="AF5" s="42">
        <v>10557</v>
      </c>
      <c r="AG5" s="39">
        <f t="shared" si="13"/>
        <v>7.9641811762575815E-2</v>
      </c>
      <c r="AH5" s="42">
        <v>10557</v>
      </c>
      <c r="AI5" s="39">
        <f t="shared" si="14"/>
        <v>7.9588975000753903E-2</v>
      </c>
      <c r="AJ5" s="42">
        <v>10500</v>
      </c>
      <c r="AK5" s="39">
        <f t="shared" si="15"/>
        <v>7.928717058068413E-2</v>
      </c>
      <c r="AL5" s="42">
        <v>10465</v>
      </c>
      <c r="AM5" s="39">
        <f t="shared" si="16"/>
        <v>7.9141804871777424E-2</v>
      </c>
      <c r="AN5" s="42">
        <v>10510</v>
      </c>
      <c r="AO5" s="39">
        <f t="shared" si="17"/>
        <v>7.9412453625696086E-2</v>
      </c>
      <c r="AP5" s="42">
        <v>10473</v>
      </c>
      <c r="AQ5" s="39">
        <f t="shared" si="18"/>
        <v>7.877634528304725E-2</v>
      </c>
      <c r="AR5" s="42">
        <v>2808</v>
      </c>
      <c r="AS5" s="39">
        <f t="shared" si="19"/>
        <v>2.1108338094235801E-2</v>
      </c>
      <c r="AT5" s="42">
        <v>2805</v>
      </c>
      <c r="AU5" s="39">
        <f t="shared" si="20"/>
        <v>2.1090542714928044E-2</v>
      </c>
      <c r="AV5" s="42">
        <v>2515</v>
      </c>
      <c r="AW5" s="39">
        <f t="shared" si="21"/>
        <v>1.9726573223627964E-2</v>
      </c>
    </row>
    <row r="6" spans="1:49" s="47" customFormat="1" ht="12.75" x14ac:dyDescent="0.2">
      <c r="A6" s="40" t="s">
        <v>32</v>
      </c>
      <c r="B6" s="42">
        <v>27936</v>
      </c>
      <c r="C6" s="41">
        <f t="shared" si="1"/>
        <v>0.22528668892437217</v>
      </c>
      <c r="D6" s="40">
        <v>28174</v>
      </c>
      <c r="E6" s="41">
        <f t="shared" si="2"/>
        <v>0.22180758935600692</v>
      </c>
      <c r="F6" s="42">
        <v>29289</v>
      </c>
      <c r="G6" s="41">
        <f t="shared" si="3"/>
        <v>0.22964019977576189</v>
      </c>
      <c r="H6" s="42">
        <v>31814</v>
      </c>
      <c r="I6" s="41">
        <f t="shared" si="4"/>
        <v>0.24412403410093694</v>
      </c>
      <c r="J6" s="42">
        <v>33401</v>
      </c>
      <c r="K6" s="41">
        <f t="shared" si="5"/>
        <v>0.25669776664258598</v>
      </c>
      <c r="L6" s="42">
        <v>34078</v>
      </c>
      <c r="M6" s="41">
        <f t="shared" si="6"/>
        <v>0.25516843752573926</v>
      </c>
      <c r="N6" s="42">
        <v>34421</v>
      </c>
      <c r="O6" s="41">
        <f t="shared" si="0"/>
        <v>0.25681755440986653</v>
      </c>
      <c r="P6" s="42">
        <v>34216</v>
      </c>
      <c r="Q6" s="41">
        <f t="shared" si="7"/>
        <v>0.25673809952578186</v>
      </c>
      <c r="R6" s="42">
        <v>34328</v>
      </c>
      <c r="S6" s="41">
        <f t="shared" si="8"/>
        <v>0.25542046756648162</v>
      </c>
      <c r="T6" s="42">
        <v>34456</v>
      </c>
      <c r="U6" s="41">
        <f t="shared" si="9"/>
        <v>0.25674346517242408</v>
      </c>
      <c r="V6" s="42">
        <v>34453</v>
      </c>
      <c r="W6" s="41">
        <f t="shared" si="10"/>
        <v>0.25823545725057528</v>
      </c>
      <c r="X6" s="42">
        <v>33228</v>
      </c>
      <c r="Y6" s="41">
        <f t="shared" si="11"/>
        <v>0.25034280117531832</v>
      </c>
      <c r="Z6" s="42">
        <v>42908</v>
      </c>
      <c r="AA6" s="41">
        <f t="shared" si="12"/>
        <v>0.32452464868626058</v>
      </c>
      <c r="AB6" s="42">
        <v>42981</v>
      </c>
      <c r="AC6" s="41">
        <f t="shared" si="22"/>
        <v>0.32415982864727888</v>
      </c>
      <c r="AD6" s="42">
        <v>42835</v>
      </c>
      <c r="AE6" s="41">
        <f t="shared" si="23"/>
        <v>0.32303921568627453</v>
      </c>
      <c r="AF6" s="42">
        <v>43544</v>
      </c>
      <c r="AG6" s="39">
        <f t="shared" si="13"/>
        <v>0.32849512658800811</v>
      </c>
      <c r="AH6" s="42">
        <v>35274</v>
      </c>
      <c r="AI6" s="39">
        <f t="shared" si="14"/>
        <v>0.26592985736256447</v>
      </c>
      <c r="AJ6" s="42">
        <v>38988</v>
      </c>
      <c r="AK6" s="39">
        <f t="shared" si="15"/>
        <v>0.2944045911047346</v>
      </c>
      <c r="AL6" s="42">
        <v>38957</v>
      </c>
      <c r="AM6" s="39">
        <f t="shared" si="16"/>
        <v>0.2946132147529702</v>
      </c>
      <c r="AN6" s="42">
        <v>37560</v>
      </c>
      <c r="AO6" s="39">
        <f t="shared" si="17"/>
        <v>0.28379940610667415</v>
      </c>
      <c r="AP6" s="42">
        <v>36098</v>
      </c>
      <c r="AQ6" s="39">
        <f t="shared" si="18"/>
        <v>0.27152377657093857</v>
      </c>
      <c r="AR6" s="42">
        <v>32656</v>
      </c>
      <c r="AS6" s="39">
        <f t="shared" si="19"/>
        <v>0.24548215413296448</v>
      </c>
      <c r="AT6" s="42">
        <v>32909</v>
      </c>
      <c r="AU6" s="39">
        <f t="shared" si="20"/>
        <v>0.24743981112497931</v>
      </c>
      <c r="AV6" s="42">
        <v>30521</v>
      </c>
      <c r="AW6" s="39">
        <f t="shared" si="21"/>
        <v>0.23939353533135152</v>
      </c>
    </row>
    <row r="7" spans="1:49" s="47" customFormat="1" ht="12.75" x14ac:dyDescent="0.2">
      <c r="A7" s="144" t="s">
        <v>45</v>
      </c>
      <c r="B7" s="42">
        <v>22642</v>
      </c>
      <c r="C7" s="41">
        <f t="shared" si="1"/>
        <v>0.1825938291317882</v>
      </c>
      <c r="D7" s="42">
        <v>26386</v>
      </c>
      <c r="E7" s="41">
        <f t="shared" si="2"/>
        <v>0.20773106597386237</v>
      </c>
      <c r="F7" s="42">
        <v>26501</v>
      </c>
      <c r="G7" s="41">
        <f t="shared" si="3"/>
        <v>0.20778090526332296</v>
      </c>
      <c r="H7" s="42">
        <v>26286</v>
      </c>
      <c r="I7" s="41">
        <f t="shared" si="4"/>
        <v>0.20170504684658416</v>
      </c>
      <c r="J7" s="42">
        <v>24927</v>
      </c>
      <c r="K7" s="41">
        <f t="shared" si="5"/>
        <v>0.19157226517468759</v>
      </c>
      <c r="L7" s="42">
        <v>63926</v>
      </c>
      <c r="M7" s="41">
        <f t="shared" si="6"/>
        <v>0.47866358170287004</v>
      </c>
      <c r="N7" s="42">
        <v>64125</v>
      </c>
      <c r="O7" s="41">
        <f t="shared" si="0"/>
        <v>0.47844123286751372</v>
      </c>
      <c r="P7" s="42">
        <f>P3-(P4+P5+P6)</f>
        <v>65542</v>
      </c>
      <c r="Q7" s="41">
        <f t="shared" si="7"/>
        <v>0.49179122396302299</v>
      </c>
      <c r="R7" s="42">
        <f>R3-(R4+R5+R6)</f>
        <v>65639</v>
      </c>
      <c r="S7" s="41">
        <f t="shared" si="8"/>
        <v>0.48839268441494665</v>
      </c>
      <c r="T7" s="42">
        <f>T3-(T4+T5+T6)</f>
        <v>62005</v>
      </c>
      <c r="U7" s="41">
        <f t="shared" si="9"/>
        <v>0.46202050609519835</v>
      </c>
      <c r="V7" s="42">
        <f>V3-(V4+V5+V6)</f>
        <v>62429</v>
      </c>
      <c r="W7" s="41">
        <f t="shared" si="10"/>
        <v>0.46792387776670141</v>
      </c>
      <c r="X7" s="42">
        <f>X3-(X4+X5+X6)</f>
        <v>61808</v>
      </c>
      <c r="Y7" s="41">
        <f t="shared" si="11"/>
        <v>0.46566714382581181</v>
      </c>
      <c r="Z7" s="42">
        <f>Z3-(Z4+Z5+Z6)</f>
        <v>51597</v>
      </c>
      <c r="AA7" s="41">
        <f t="shared" si="12"/>
        <v>0.39024187326990273</v>
      </c>
      <c r="AB7" s="42">
        <f>AB3-(AB4+AB5+AB6)</f>
        <v>50423</v>
      </c>
      <c r="AC7" s="41">
        <f t="shared" si="22"/>
        <v>0.38028689513696151</v>
      </c>
      <c r="AD7" s="42">
        <v>49654</v>
      </c>
      <c r="AE7" s="41">
        <f t="shared" si="23"/>
        <v>0.37446455505279036</v>
      </c>
      <c r="AF7" s="42">
        <v>37062</v>
      </c>
      <c r="AG7" s="39">
        <f t="shared" si="13"/>
        <v>0.27959503907782374</v>
      </c>
      <c r="AH7" s="42">
        <v>41802</v>
      </c>
      <c r="AI7" s="39">
        <f t="shared" si="14"/>
        <v>0.31514429601037364</v>
      </c>
      <c r="AJ7" s="42">
        <v>30031</v>
      </c>
      <c r="AK7" s="39">
        <f t="shared" si="15"/>
        <v>0.22676885901985955</v>
      </c>
      <c r="AL7" s="42">
        <v>27481</v>
      </c>
      <c r="AM7" s="39">
        <f t="shared" si="16"/>
        <v>0.20782569896620309</v>
      </c>
      <c r="AN7" s="42">
        <v>31338</v>
      </c>
      <c r="AO7" s="39">
        <f t="shared" si="17"/>
        <v>0.23678662908868353</v>
      </c>
      <c r="AP7" s="42">
        <v>20440</v>
      </c>
      <c r="AQ7" s="39">
        <f t="shared" si="18"/>
        <v>0.15374663397168775</v>
      </c>
      <c r="AR7" s="42">
        <v>28412</v>
      </c>
      <c r="AS7" s="39">
        <f t="shared" si="19"/>
        <v>0.21357909613013801</v>
      </c>
      <c r="AT7" s="42">
        <v>24773</v>
      </c>
      <c r="AU7" s="39">
        <f t="shared" si="20"/>
        <v>0.1862659588865998</v>
      </c>
      <c r="AV7" s="42">
        <v>6195</v>
      </c>
      <c r="AW7" s="39">
        <f t="shared" si="21"/>
        <v>4.8590903029970274E-2</v>
      </c>
    </row>
    <row r="8" spans="1:49" s="47" customFormat="1" ht="12.75" x14ac:dyDescent="0.2">
      <c r="A8" s="43" t="s">
        <v>46</v>
      </c>
      <c r="B8" s="42"/>
      <c r="C8" s="41"/>
      <c r="D8" s="42"/>
      <c r="E8" s="41"/>
      <c r="F8" s="42"/>
      <c r="G8" s="41"/>
      <c r="H8" s="42"/>
      <c r="I8" s="41"/>
      <c r="J8" s="42"/>
      <c r="K8" s="41"/>
      <c r="L8" s="42"/>
      <c r="M8" s="41"/>
      <c r="N8" s="42"/>
      <c r="O8" s="41"/>
      <c r="P8" s="42"/>
      <c r="Q8" s="41"/>
      <c r="R8" s="42"/>
      <c r="S8" s="41"/>
      <c r="T8" s="42"/>
      <c r="U8" s="41"/>
      <c r="V8" s="42"/>
      <c r="W8" s="41"/>
      <c r="X8" s="42"/>
      <c r="Y8" s="41"/>
      <c r="Z8" s="42"/>
      <c r="AA8" s="41"/>
      <c r="AB8" s="42"/>
      <c r="AC8" s="41"/>
      <c r="AD8" s="42"/>
      <c r="AE8" s="41"/>
      <c r="AF8" s="42"/>
      <c r="AG8" s="39"/>
      <c r="AH8" s="42"/>
      <c r="AI8" s="39"/>
      <c r="AJ8" s="42"/>
      <c r="AK8" s="39"/>
      <c r="AL8" s="42"/>
      <c r="AM8" s="39"/>
      <c r="AN8" s="42"/>
      <c r="AO8" s="39"/>
      <c r="AP8" s="42"/>
      <c r="AQ8" s="39"/>
      <c r="AR8" s="42"/>
      <c r="AS8" s="39"/>
      <c r="AT8" s="42"/>
      <c r="AU8" s="39"/>
      <c r="AV8" s="42">
        <v>16328</v>
      </c>
      <c r="AW8" s="39">
        <f t="shared" si="21"/>
        <v>0.12806977637987968</v>
      </c>
    </row>
    <row r="9" spans="1:49" s="47" customFormat="1" ht="12.75" x14ac:dyDescent="0.2">
      <c r="A9" s="37" t="s">
        <v>42</v>
      </c>
      <c r="B9" s="38">
        <v>25870</v>
      </c>
      <c r="C9" s="39">
        <f t="shared" si="1"/>
        <v>0.20862566732794632</v>
      </c>
      <c r="D9" s="38">
        <v>21838</v>
      </c>
      <c r="E9" s="39">
        <f t="shared" si="2"/>
        <v>0.17192568099511887</v>
      </c>
      <c r="F9" s="38">
        <v>19538</v>
      </c>
      <c r="G9" s="39">
        <f t="shared" si="3"/>
        <v>0.15318755243329701</v>
      </c>
      <c r="H9" s="38">
        <v>19318</v>
      </c>
      <c r="I9" s="39">
        <f t="shared" si="4"/>
        <v>0.14823625104551139</v>
      </c>
      <c r="J9" s="38">
        <v>19325</v>
      </c>
      <c r="K9" s="39">
        <f t="shared" si="5"/>
        <v>0.14851903656680859</v>
      </c>
      <c r="L9" s="38">
        <v>19782</v>
      </c>
      <c r="M9" s="39">
        <f t="shared" si="6"/>
        <v>0.14812318889413034</v>
      </c>
      <c r="N9" s="38">
        <v>19799</v>
      </c>
      <c r="O9" s="39">
        <f t="shared" si="0"/>
        <v>0.14772176170828702</v>
      </c>
      <c r="P9" s="38">
        <v>18139</v>
      </c>
      <c r="Q9" s="39">
        <f t="shared" si="7"/>
        <v>0.13610510834984094</v>
      </c>
      <c r="R9" s="38">
        <v>19629</v>
      </c>
      <c r="S9" s="39">
        <f t="shared" si="8"/>
        <v>0.14605128052500782</v>
      </c>
      <c r="T9" s="38">
        <v>23381</v>
      </c>
      <c r="U9" s="39">
        <f t="shared" si="9"/>
        <v>0.17421984441596375</v>
      </c>
      <c r="V9" s="38">
        <v>22410</v>
      </c>
      <c r="W9" s="39">
        <f t="shared" si="10"/>
        <v>0.16796959907657943</v>
      </c>
      <c r="X9" s="38">
        <v>23657</v>
      </c>
      <c r="Y9" s="39">
        <f t="shared" si="11"/>
        <v>0.17823400889022828</v>
      </c>
      <c r="Z9" s="38">
        <v>23785</v>
      </c>
      <c r="AA9" s="39">
        <f t="shared" si="12"/>
        <v>0.17989229908181942</v>
      </c>
      <c r="AB9" s="38">
        <v>25517</v>
      </c>
      <c r="AC9" s="39">
        <f t="shared" si="22"/>
        <v>0.1924475081452878</v>
      </c>
      <c r="AD9" s="38">
        <v>26399</v>
      </c>
      <c r="AE9" s="39">
        <f t="shared" si="23"/>
        <v>0.19908748114630467</v>
      </c>
      <c r="AF9" s="38">
        <v>40369</v>
      </c>
      <c r="AG9" s="39">
        <f t="shared" si="13"/>
        <v>0.30454298560608345</v>
      </c>
      <c r="AH9" s="38">
        <v>44185</v>
      </c>
      <c r="AI9" s="39">
        <f t="shared" si="14"/>
        <v>0.33310967703024635</v>
      </c>
      <c r="AJ9" s="38">
        <v>52323</v>
      </c>
      <c r="AK9" s="39">
        <f t="shared" si="15"/>
        <v>0.39509929774220343</v>
      </c>
      <c r="AL9" s="38">
        <v>54478</v>
      </c>
      <c r="AM9" s="39">
        <f t="shared" si="16"/>
        <v>0.4119911367228562</v>
      </c>
      <c r="AN9" s="38">
        <v>52541</v>
      </c>
      <c r="AO9" s="39">
        <f t="shared" si="17"/>
        <v>0.39699426507589897</v>
      </c>
      <c r="AP9" s="38">
        <v>65509</v>
      </c>
      <c r="AQ9" s="39">
        <f t="shared" si="18"/>
        <v>0.49274893565808675</v>
      </c>
      <c r="AR9" s="38">
        <v>69133</v>
      </c>
      <c r="AS9" s="39">
        <f t="shared" si="19"/>
        <v>0.51968758456866226</v>
      </c>
      <c r="AT9" s="38">
        <v>72221</v>
      </c>
      <c r="AU9" s="39">
        <f t="shared" si="20"/>
        <v>0.5430232033564415</v>
      </c>
      <c r="AV9" s="38">
        <v>71701</v>
      </c>
      <c r="AW9" s="39">
        <f t="shared" si="21"/>
        <v>0.56239166071862767</v>
      </c>
    </row>
    <row r="10" spans="1:49" s="47" customFormat="1" ht="12.75" x14ac:dyDescent="0.2">
      <c r="A10" s="37" t="s">
        <v>35</v>
      </c>
      <c r="B10" s="44">
        <v>390</v>
      </c>
      <c r="C10" s="39">
        <f t="shared" si="1"/>
        <v>3.145110562732859E-3</v>
      </c>
      <c r="D10" s="38">
        <v>1258</v>
      </c>
      <c r="E10" s="39">
        <f t="shared" si="2"/>
        <v>9.9039521335222806E-3</v>
      </c>
      <c r="F10" s="38">
        <v>1607</v>
      </c>
      <c r="G10" s="39">
        <f t="shared" si="3"/>
        <v>1.2599672267392174E-2</v>
      </c>
      <c r="H10" s="38">
        <v>1934</v>
      </c>
      <c r="I10" s="39">
        <f t="shared" si="4"/>
        <v>1.4840506756497517E-2</v>
      </c>
      <c r="J10" s="38">
        <v>1950</v>
      </c>
      <c r="K10" s="39">
        <f t="shared" si="5"/>
        <v>1.4986396962756882E-2</v>
      </c>
      <c r="L10" s="38">
        <v>1861</v>
      </c>
      <c r="M10" s="39">
        <f t="shared" si="6"/>
        <v>1.3934751518146625E-2</v>
      </c>
      <c r="N10" s="38">
        <v>1966</v>
      </c>
      <c r="O10" s="39">
        <f t="shared" si="0"/>
        <v>1.4668467272008297E-2</v>
      </c>
      <c r="P10" s="38">
        <v>1711</v>
      </c>
      <c r="Q10" s="39">
        <f t="shared" si="7"/>
        <v>1.2838405666606639E-2</v>
      </c>
      <c r="R10" s="38">
        <v>1440</v>
      </c>
      <c r="S10" s="39">
        <f t="shared" si="8"/>
        <v>1.0714445155433861E-2</v>
      </c>
      <c r="T10" s="38">
        <v>1194</v>
      </c>
      <c r="U10" s="39">
        <f t="shared" si="9"/>
        <v>8.8969032219605969E-3</v>
      </c>
      <c r="V10" s="38">
        <v>1128</v>
      </c>
      <c r="W10" s="39">
        <f t="shared" si="10"/>
        <v>8.4546946790888724E-3</v>
      </c>
      <c r="X10" s="38">
        <v>996</v>
      </c>
      <c r="Y10" s="39">
        <f t="shared" si="11"/>
        <v>7.5039553981767499E-3</v>
      </c>
      <c r="Z10" s="38">
        <v>946</v>
      </c>
      <c r="AA10" s="39">
        <f t="shared" si="12"/>
        <v>7.1548503229514893E-3</v>
      </c>
      <c r="AB10" s="38">
        <v>855</v>
      </c>
      <c r="AC10" s="39">
        <f t="shared" si="22"/>
        <v>6.4483528418004107E-3</v>
      </c>
      <c r="AD10" s="38">
        <v>848</v>
      </c>
      <c r="AE10" s="39">
        <f t="shared" si="23"/>
        <v>6.3951734539969838E-3</v>
      </c>
      <c r="AF10" s="38">
        <v>783</v>
      </c>
      <c r="AG10" s="39">
        <f t="shared" si="13"/>
        <v>5.906937445306135E-3</v>
      </c>
      <c r="AH10" s="38">
        <v>645</v>
      </c>
      <c r="AI10" s="39">
        <f t="shared" si="14"/>
        <v>4.8626398480142337E-3</v>
      </c>
      <c r="AJ10" s="38">
        <v>428</v>
      </c>
      <c r="AK10" s="39">
        <f t="shared" si="15"/>
        <v>3.2318960960507439E-3</v>
      </c>
      <c r="AL10" s="38">
        <v>352</v>
      </c>
      <c r="AM10" s="39">
        <f t="shared" si="16"/>
        <v>2.6620081523999668E-3</v>
      </c>
      <c r="AN10" s="38">
        <v>328</v>
      </c>
      <c r="AO10" s="39">
        <f t="shared" si="17"/>
        <v>2.4783334718580701E-3</v>
      </c>
      <c r="AP10" s="38">
        <v>329</v>
      </c>
      <c r="AQ10" s="39">
        <f t="shared" si="18"/>
        <v>2.4746889714620975E-3</v>
      </c>
      <c r="AR10" s="38">
        <v>212</v>
      </c>
      <c r="AS10" s="39">
        <f t="shared" si="19"/>
        <v>1.5936494572571188E-3</v>
      </c>
      <c r="AT10" s="38">
        <v>177</v>
      </c>
      <c r="AU10" s="39">
        <f t="shared" si="20"/>
        <v>1.3308470804072241E-3</v>
      </c>
      <c r="AV10" s="38">
        <v>178</v>
      </c>
      <c r="AW10" s="39">
        <f t="shared" si="21"/>
        <v>1.3961550830241659E-3</v>
      </c>
    </row>
    <row r="11" spans="1:49" s="47" customFormat="1" ht="12.75" x14ac:dyDescent="0.2">
      <c r="A11" s="44" t="s">
        <v>33</v>
      </c>
      <c r="B11" s="38">
        <v>124002</v>
      </c>
      <c r="C11" s="45"/>
      <c r="D11" s="38">
        <v>127020</v>
      </c>
      <c r="E11" s="46"/>
      <c r="F11" s="38">
        <f>F9+F3+F10</f>
        <v>127543</v>
      </c>
      <c r="G11" s="39"/>
      <c r="H11" s="38">
        <f>H9+H3+H10</f>
        <v>130319</v>
      </c>
      <c r="I11" s="39"/>
      <c r="J11" s="38">
        <f>J9+J3+J10</f>
        <v>130118</v>
      </c>
      <c r="K11" s="39"/>
      <c r="L11" s="38">
        <f>L9+L3+L10</f>
        <v>133551</v>
      </c>
      <c r="M11" s="39"/>
      <c r="N11" s="38">
        <f>N9+N3+N10</f>
        <v>134029</v>
      </c>
      <c r="O11" s="39"/>
      <c r="P11" s="38">
        <f>P9+P3+P10</f>
        <v>133272</v>
      </c>
      <c r="Q11" s="39"/>
      <c r="R11" s="38">
        <f>R9+R3+R10</f>
        <v>134398</v>
      </c>
      <c r="S11" s="39"/>
      <c r="T11" s="38">
        <f>T9+T3+T10</f>
        <v>134204</v>
      </c>
      <c r="U11" s="39"/>
      <c r="V11" s="38">
        <f>V9+V3+V10</f>
        <v>133417</v>
      </c>
      <c r="W11" s="39"/>
      <c r="X11" s="38">
        <f>X9+X3+X10</f>
        <v>132730</v>
      </c>
      <c r="Y11" s="39"/>
      <c r="Z11" s="38">
        <f>Z9+Z3+Z10</f>
        <v>132218</v>
      </c>
      <c r="AA11" s="39"/>
      <c r="AB11" s="38">
        <f>AB9+AB3+AB10</f>
        <v>132592</v>
      </c>
      <c r="AC11" s="39"/>
      <c r="AD11" s="38">
        <f>AD9+AD3+AD10</f>
        <v>132600</v>
      </c>
      <c r="AE11" s="39"/>
      <c r="AF11" s="38">
        <f>AF9+AF3+AF10</f>
        <v>132556</v>
      </c>
      <c r="AG11" s="39"/>
      <c r="AH11" s="38">
        <f>AH9+AH3+AH10</f>
        <v>132644</v>
      </c>
      <c r="AI11" s="39"/>
      <c r="AJ11" s="38">
        <f>AJ9+AJ3+AJ10</f>
        <v>132430</v>
      </c>
      <c r="AK11" s="39"/>
      <c r="AL11" s="38">
        <f>AL9+AL3+AL10</f>
        <v>132231</v>
      </c>
      <c r="AM11" s="39"/>
      <c r="AN11" s="38">
        <f>AN9+AN3+AN10</f>
        <v>132347</v>
      </c>
      <c r="AO11" s="39"/>
      <c r="AP11" s="38">
        <f>AP9+AP3+AP10</f>
        <v>132946</v>
      </c>
      <c r="AQ11" s="39"/>
      <c r="AR11" s="38">
        <f>AR9+AR3+AR10</f>
        <v>133028</v>
      </c>
      <c r="AS11" s="39"/>
      <c r="AT11" s="38">
        <f>AT9+AT3+AT10</f>
        <v>132998</v>
      </c>
      <c r="AU11" s="39"/>
      <c r="AV11" s="38">
        <f>AV9+AV3+AV10+AV8</f>
        <v>127493</v>
      </c>
      <c r="AW11" s="39"/>
    </row>
    <row r="12" spans="1:49" ht="18.75" x14ac:dyDescent="0.25">
      <c r="C12" s="1"/>
      <c r="D12" s="10"/>
      <c r="F12" s="10"/>
      <c r="L12" s="35"/>
    </row>
    <row r="13" spans="1:49" x14ac:dyDescent="0.25">
      <c r="A13" t="s">
        <v>41</v>
      </c>
      <c r="C13" s="1"/>
      <c r="D13" s="10"/>
      <c r="F13" s="10"/>
      <c r="G13" s="10"/>
      <c r="AF13" s="10"/>
      <c r="AH13" s="10"/>
      <c r="AN13" s="10"/>
      <c r="AT13" s="132"/>
      <c r="AU13" s="131"/>
      <c r="AV13" s="10"/>
    </row>
    <row r="14" spans="1:49" x14ac:dyDescent="0.25">
      <c r="A14" t="s">
        <v>40</v>
      </c>
      <c r="C14" s="1"/>
      <c r="AF14" s="10"/>
      <c r="AI14" s="10"/>
      <c r="AN14" s="10"/>
      <c r="AT14" s="10"/>
    </row>
  </sheetData>
  <mergeCells count="24">
    <mergeCell ref="AV2:AW2"/>
    <mergeCell ref="Z2:AA2"/>
    <mergeCell ref="AL2:AM2"/>
    <mergeCell ref="X2:Y2"/>
    <mergeCell ref="AJ2:AK2"/>
    <mergeCell ref="AH2:AI2"/>
    <mergeCell ref="AF2:AG2"/>
    <mergeCell ref="AD2:AE2"/>
    <mergeCell ref="AT2:AU2"/>
    <mergeCell ref="AR2:AS2"/>
    <mergeCell ref="AP2:AQ2"/>
    <mergeCell ref="L2:M2"/>
    <mergeCell ref="N2:O2"/>
    <mergeCell ref="B2:C2"/>
    <mergeCell ref="D2:E2"/>
    <mergeCell ref="F2:G2"/>
    <mergeCell ref="H2:I2"/>
    <mergeCell ref="J2:K2"/>
    <mergeCell ref="V2:W2"/>
    <mergeCell ref="T2:U2"/>
    <mergeCell ref="R2:S2"/>
    <mergeCell ref="P2:Q2"/>
    <mergeCell ref="AN2:AO2"/>
    <mergeCell ref="AB2:AC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
  <sheetViews>
    <sheetView workbookViewId="0">
      <selection activeCell="C37" sqref="C37"/>
    </sheetView>
  </sheetViews>
  <sheetFormatPr baseColWidth="10" defaultRowHeight="15" x14ac:dyDescent="0.25"/>
  <cols>
    <col min="1" max="1" width="45.42578125" customWidth="1"/>
    <col min="8" max="8" width="11.42578125" style="159"/>
  </cols>
  <sheetData>
    <row r="2" spans="1:13" x14ac:dyDescent="0.25">
      <c r="A2" s="36" t="s">
        <v>36</v>
      </c>
      <c r="B2" s="433">
        <v>43998</v>
      </c>
      <c r="C2" s="433"/>
      <c r="D2" s="433">
        <v>44000</v>
      </c>
      <c r="E2" s="433"/>
      <c r="F2" s="433">
        <v>44005</v>
      </c>
      <c r="G2" s="433"/>
      <c r="H2" s="433">
        <v>44007</v>
      </c>
      <c r="I2" s="433"/>
      <c r="J2" s="433">
        <v>44015</v>
      </c>
      <c r="K2" s="433"/>
      <c r="L2" s="433">
        <v>44022</v>
      </c>
      <c r="M2" s="433"/>
    </row>
    <row r="3" spans="1:13" x14ac:dyDescent="0.25">
      <c r="A3" s="37" t="s">
        <v>42</v>
      </c>
      <c r="B3" s="38">
        <v>71701</v>
      </c>
      <c r="C3" s="39">
        <v>0.56239166071862767</v>
      </c>
      <c r="D3" s="38">
        <v>71467</v>
      </c>
      <c r="E3" s="39">
        <v>0.56559589100722552</v>
      </c>
      <c r="F3" s="38">
        <v>75082</v>
      </c>
      <c r="G3" s="39">
        <f>F3/$F$11</f>
        <v>0.59400786398626571</v>
      </c>
      <c r="H3" s="38">
        <v>78052</v>
      </c>
      <c r="I3" s="39">
        <f>H3/$H$11</f>
        <v>0.62078070817293929</v>
      </c>
      <c r="J3" s="38">
        <v>81196</v>
      </c>
      <c r="K3" s="39">
        <f>J3/$J$11</f>
        <v>0.65182069231263251</v>
      </c>
      <c r="L3" s="38">
        <v>78877</v>
      </c>
      <c r="M3" s="39">
        <f>L3/$J$11</f>
        <v>0.63320435424828203</v>
      </c>
    </row>
    <row r="4" spans="1:13" x14ac:dyDescent="0.25">
      <c r="A4" s="37" t="s">
        <v>29</v>
      </c>
      <c r="B4" s="38">
        <v>39286</v>
      </c>
      <c r="C4" s="39">
        <v>0.30814240781846847</v>
      </c>
      <c r="D4" s="38">
        <v>36514</v>
      </c>
      <c r="E4" s="39">
        <v>0.28897488860925791</v>
      </c>
      <c r="F4" s="38">
        <v>31908</v>
      </c>
      <c r="G4" s="39">
        <f t="shared" ref="G4:G10" si="0">F4/$F$11</f>
        <v>0.25243870600242091</v>
      </c>
      <c r="H4" s="38">
        <v>29025</v>
      </c>
      <c r="I4" s="39">
        <f t="shared" ref="I4:I10" si="1">H4/$H$11</f>
        <v>0.23084815321477428</v>
      </c>
      <c r="J4" s="38">
        <v>24319</v>
      </c>
      <c r="K4" s="39">
        <f t="shared" ref="K4:K10" si="2">J4/$J$11</f>
        <v>0.19522670348725193</v>
      </c>
      <c r="L4" s="38">
        <v>21451</v>
      </c>
      <c r="M4" s="39">
        <f t="shared" ref="M4:M10" si="3">L4/$J$11</f>
        <v>0.17220313403121187</v>
      </c>
    </row>
    <row r="5" spans="1:13" x14ac:dyDescent="0.25">
      <c r="A5" s="40" t="s">
        <v>32</v>
      </c>
      <c r="B5" s="42">
        <v>30521</v>
      </c>
      <c r="C5" s="39">
        <v>0.23939353533135152</v>
      </c>
      <c r="D5" s="42">
        <v>27628</v>
      </c>
      <c r="E5" s="39">
        <v>0.21865033199585301</v>
      </c>
      <c r="F5" s="42">
        <v>24750</v>
      </c>
      <c r="G5" s="39">
        <f t="shared" si="0"/>
        <v>0.19580851114328438</v>
      </c>
      <c r="H5" s="42">
        <v>23760</v>
      </c>
      <c r="I5" s="39">
        <f t="shared" si="1"/>
        <v>0.18897337193395475</v>
      </c>
      <c r="J5" s="42">
        <v>20142</v>
      </c>
      <c r="K5" s="39">
        <f t="shared" si="2"/>
        <v>0.16169481728854923</v>
      </c>
      <c r="L5" s="42">
        <v>17098</v>
      </c>
      <c r="M5" s="39">
        <f t="shared" si="3"/>
        <v>0.13725836490912594</v>
      </c>
    </row>
    <row r="6" spans="1:13" x14ac:dyDescent="0.25">
      <c r="A6" s="40" t="s">
        <v>31</v>
      </c>
      <c r="B6" s="42">
        <v>2515</v>
      </c>
      <c r="C6" s="39">
        <v>1.9726573223627964E-2</v>
      </c>
      <c r="D6" s="42">
        <v>2108</v>
      </c>
      <c r="E6" s="39">
        <v>1.6682890540294561E-2</v>
      </c>
      <c r="F6" s="42">
        <v>1109</v>
      </c>
      <c r="G6" s="39">
        <f t="shared" si="0"/>
        <v>8.7738035902182772E-3</v>
      </c>
      <c r="H6" s="42">
        <v>569</v>
      </c>
      <c r="I6" s="39">
        <f t="shared" si="1"/>
        <v>4.5254986797314926E-3</v>
      </c>
      <c r="J6" s="42">
        <v>973</v>
      </c>
      <c r="K6" s="39">
        <f t="shared" si="2"/>
        <v>7.8109947980219635E-3</v>
      </c>
      <c r="L6" s="42">
        <v>431</v>
      </c>
      <c r="M6" s="39">
        <f t="shared" si="3"/>
        <v>3.4599576135122983E-3</v>
      </c>
    </row>
    <row r="7" spans="1:13" x14ac:dyDescent="0.25">
      <c r="A7" s="144" t="s">
        <v>45</v>
      </c>
      <c r="B7" s="42">
        <v>6195</v>
      </c>
      <c r="C7" s="39">
        <v>4.8590903029970274E-2</v>
      </c>
      <c r="D7" s="42">
        <v>6673</v>
      </c>
      <c r="E7" s="39">
        <v>5.2810687179974197E-2</v>
      </c>
      <c r="F7" s="42">
        <v>5988</v>
      </c>
      <c r="G7" s="39">
        <f t="shared" si="0"/>
        <v>4.7373792514181286E-2</v>
      </c>
      <c r="H7" s="42">
        <v>4629</v>
      </c>
      <c r="I7" s="39">
        <f t="shared" si="1"/>
        <v>3.6816403143193462E-2</v>
      </c>
      <c r="J7" s="42">
        <v>3121</v>
      </c>
      <c r="K7" s="39">
        <f t="shared" si="2"/>
        <v>2.5054588658403442E-2</v>
      </c>
      <c r="L7" s="42">
        <v>3842</v>
      </c>
      <c r="M7" s="39">
        <f t="shared" si="3"/>
        <v>3.0842591997944896E-2</v>
      </c>
    </row>
    <row r="8" spans="1:13" x14ac:dyDescent="0.25">
      <c r="A8" s="40" t="s">
        <v>30</v>
      </c>
      <c r="B8" s="42">
        <v>45</v>
      </c>
      <c r="C8" s="39">
        <v>3.5296055469712063E-4</v>
      </c>
      <c r="D8" s="42">
        <v>128</v>
      </c>
      <c r="E8" s="39">
        <v>1E-3</v>
      </c>
      <c r="F8" s="42">
        <v>61</v>
      </c>
      <c r="G8" s="39">
        <f t="shared" si="0"/>
        <v>4.8259875473698367E-4</v>
      </c>
      <c r="H8" s="42">
        <v>67</v>
      </c>
      <c r="I8" s="39">
        <f t="shared" si="1"/>
        <v>5.3287945789456937E-4</v>
      </c>
      <c r="J8" s="42">
        <v>83</v>
      </c>
      <c r="K8" s="39">
        <f t="shared" si="2"/>
        <v>6.6630274227731038E-4</v>
      </c>
      <c r="L8" s="42">
        <v>80</v>
      </c>
      <c r="M8" s="39">
        <f t="shared" si="3"/>
        <v>6.4221951062873295E-4</v>
      </c>
    </row>
    <row r="9" spans="1:13" x14ac:dyDescent="0.25">
      <c r="A9" s="157" t="s">
        <v>47</v>
      </c>
      <c r="B9" s="158">
        <v>16328</v>
      </c>
      <c r="C9" s="39">
        <v>0.12806977637987968</v>
      </c>
      <c r="D9" s="158">
        <v>18226</v>
      </c>
      <c r="E9" s="39">
        <v>0.14424210767903639</v>
      </c>
      <c r="F9" s="158">
        <v>19282</v>
      </c>
      <c r="G9" s="39">
        <f>F9/$F$11</f>
        <v>0.15254867522686097</v>
      </c>
      <c r="H9" s="158">
        <v>18532</v>
      </c>
      <c r="I9" s="39">
        <f t="shared" si="1"/>
        <v>0.14739286736868895</v>
      </c>
      <c r="J9" s="158">
        <v>18947</v>
      </c>
      <c r="K9" s="39">
        <f t="shared" si="2"/>
        <v>0.15210166334853253</v>
      </c>
      <c r="L9" s="158">
        <v>27818</v>
      </c>
      <c r="M9" s="39">
        <f t="shared" si="3"/>
        <v>0.22331577933337615</v>
      </c>
    </row>
    <row r="10" spans="1:13" x14ac:dyDescent="0.25">
      <c r="A10" s="37" t="s">
        <v>48</v>
      </c>
      <c r="B10" s="38">
        <v>178</v>
      </c>
      <c r="C10" s="39">
        <v>1.3961550830241659E-3</v>
      </c>
      <c r="D10" s="38">
        <v>150</v>
      </c>
      <c r="E10" s="39">
        <v>1.1871127044801634E-3</v>
      </c>
      <c r="F10" s="38">
        <v>127</v>
      </c>
      <c r="G10" s="39">
        <f t="shared" si="0"/>
        <v>1.0047547844524087E-3</v>
      </c>
      <c r="H10" s="38">
        <v>123</v>
      </c>
      <c r="I10" s="39">
        <f t="shared" si="1"/>
        <v>9.7827124359749305E-4</v>
      </c>
      <c r="J10" s="38">
        <v>106</v>
      </c>
      <c r="K10" s="39">
        <f t="shared" si="2"/>
        <v>8.509408515830711E-4</v>
      </c>
      <c r="L10" s="38">
        <v>106</v>
      </c>
      <c r="M10" s="39">
        <f t="shared" si="3"/>
        <v>8.509408515830711E-4</v>
      </c>
    </row>
    <row r="11" spans="1:13" x14ac:dyDescent="0.25">
      <c r="A11" s="44" t="s">
        <v>33</v>
      </c>
      <c r="B11" s="38">
        <v>127493</v>
      </c>
      <c r="C11" s="39"/>
      <c r="D11" s="38">
        <v>126357</v>
      </c>
      <c r="E11" s="39"/>
      <c r="F11" s="38">
        <f>F10+F9+F4+F3</f>
        <v>126399</v>
      </c>
      <c r="G11" s="39"/>
      <c r="H11" s="38">
        <f>H10+H9+H4+H3</f>
        <v>125732</v>
      </c>
      <c r="I11" s="39"/>
      <c r="J11" s="38">
        <f>J10+J9+J4+J3</f>
        <v>124568</v>
      </c>
      <c r="K11" s="39"/>
      <c r="L11" s="38">
        <f>L10+L9+L4+L3</f>
        <v>128252</v>
      </c>
      <c r="M11" s="39"/>
    </row>
    <row r="12" spans="1:13" x14ac:dyDescent="0.25">
      <c r="F12" s="156"/>
    </row>
    <row r="13" spans="1:13" x14ac:dyDescent="0.25">
      <c r="F13" s="156"/>
    </row>
    <row r="14" spans="1:13" x14ac:dyDescent="0.25">
      <c r="F14" s="155"/>
    </row>
    <row r="16" spans="1:13" x14ac:dyDescent="0.25">
      <c r="L16" s="10"/>
    </row>
  </sheetData>
  <mergeCells count="6">
    <mergeCell ref="L2:M2"/>
    <mergeCell ref="B2:C2"/>
    <mergeCell ref="D2:E2"/>
    <mergeCell ref="F2:G2"/>
    <mergeCell ref="H2:I2"/>
    <mergeCell ref="J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15"/>
  <sheetViews>
    <sheetView topLeftCell="R1" zoomScaleNormal="100" workbookViewId="0">
      <selection activeCell="Z18" sqref="Z18"/>
    </sheetView>
  </sheetViews>
  <sheetFormatPr baseColWidth="10" defaultRowHeight="15" x14ac:dyDescent="0.25"/>
  <cols>
    <col min="1" max="1" width="36.5703125" customWidth="1"/>
    <col min="2" max="2" width="16.140625" customWidth="1"/>
    <col min="3" max="3" width="11.5703125" customWidth="1"/>
  </cols>
  <sheetData>
    <row r="2" spans="1:29" x14ac:dyDescent="0.25">
      <c r="A2" s="36" t="s">
        <v>36</v>
      </c>
      <c r="B2" s="435">
        <v>44029</v>
      </c>
      <c r="C2" s="436"/>
      <c r="D2" s="435">
        <v>44036</v>
      </c>
      <c r="E2" s="436"/>
      <c r="F2" s="435">
        <v>44043</v>
      </c>
      <c r="G2" s="436"/>
      <c r="H2" s="435" t="s">
        <v>60</v>
      </c>
      <c r="I2" s="436"/>
      <c r="J2" s="435" t="s">
        <v>61</v>
      </c>
      <c r="K2" s="436"/>
      <c r="L2" s="435" t="s">
        <v>62</v>
      </c>
      <c r="M2" s="436"/>
      <c r="N2" s="435" t="s">
        <v>63</v>
      </c>
      <c r="O2" s="436"/>
      <c r="P2" s="435">
        <v>44078</v>
      </c>
      <c r="Q2" s="436"/>
      <c r="R2" s="435">
        <v>44085</v>
      </c>
      <c r="S2" s="436"/>
      <c r="T2" s="435">
        <v>44092</v>
      </c>
      <c r="U2" s="436"/>
      <c r="V2" s="435">
        <v>44099</v>
      </c>
      <c r="W2" s="436"/>
      <c r="X2" s="435">
        <v>44106</v>
      </c>
      <c r="Y2" s="436"/>
      <c r="Z2" s="435">
        <v>44113</v>
      </c>
      <c r="AA2" s="436"/>
      <c r="AB2" s="435">
        <v>44120</v>
      </c>
      <c r="AC2" s="436"/>
    </row>
    <row r="3" spans="1:29" ht="22.5" customHeight="1" x14ac:dyDescent="0.25">
      <c r="A3" s="172" t="s">
        <v>57</v>
      </c>
      <c r="B3" s="169">
        <v>14047</v>
      </c>
      <c r="C3" s="173">
        <f>B3/$B$8</f>
        <v>0.1097421875</v>
      </c>
      <c r="D3" s="169">
        <v>11046</v>
      </c>
      <c r="E3" s="173">
        <f>D3/$D$8</f>
        <v>8.6296874999999995E-2</v>
      </c>
      <c r="F3" s="169">
        <v>10108</v>
      </c>
      <c r="G3" s="173">
        <f>F3/$D$8</f>
        <v>7.8968750000000004E-2</v>
      </c>
      <c r="H3" s="169">
        <v>8986</v>
      </c>
      <c r="I3" s="173">
        <f>H3/$H$8</f>
        <v>7.0203125000000005E-2</v>
      </c>
      <c r="J3" s="169">
        <v>6585</v>
      </c>
      <c r="K3" s="173">
        <f>J3/$J$8</f>
        <v>5.14453125E-2</v>
      </c>
      <c r="L3" s="169">
        <v>6615</v>
      </c>
      <c r="M3" s="173">
        <f>L3/$L$8</f>
        <v>5.1679687500000002E-2</v>
      </c>
      <c r="N3" s="169">
        <v>6680</v>
      </c>
      <c r="O3" s="173">
        <f>N3/$L$8</f>
        <v>5.2187499999999998E-2</v>
      </c>
      <c r="P3" s="169">
        <v>7534</v>
      </c>
      <c r="Q3" s="173">
        <f>P3/$L$8</f>
        <v>5.8859374999999999E-2</v>
      </c>
      <c r="R3" s="169">
        <v>8769</v>
      </c>
      <c r="S3" s="173">
        <f>R3/$L$8</f>
        <v>6.8507812500000001E-2</v>
      </c>
      <c r="T3" s="169">
        <v>8980</v>
      </c>
      <c r="U3" s="173">
        <f>T3/$L$8</f>
        <v>7.0156250000000003E-2</v>
      </c>
      <c r="V3" s="169">
        <v>8928</v>
      </c>
      <c r="W3" s="173">
        <f>V3/$L$8</f>
        <v>6.9750000000000006E-2</v>
      </c>
      <c r="X3" s="169">
        <v>9395</v>
      </c>
      <c r="Y3" s="173">
        <f>X3/X8</f>
        <v>7.3398437499999997E-2</v>
      </c>
      <c r="Z3" s="169">
        <v>9505</v>
      </c>
      <c r="AA3" s="173">
        <f>Z3/Z8</f>
        <v>7.4257812500000006E-2</v>
      </c>
      <c r="AB3" s="169">
        <v>10648</v>
      </c>
      <c r="AC3" s="173">
        <f>AB3/AB8</f>
        <v>8.3187499999999998E-2</v>
      </c>
    </row>
    <row r="4" spans="1:29" ht="21.75" customHeight="1" x14ac:dyDescent="0.25">
      <c r="A4" s="446" t="s">
        <v>58</v>
      </c>
      <c r="B4" s="437">
        <v>1760</v>
      </c>
      <c r="C4" s="440">
        <f t="shared" ref="C4" si="0">B4/$B$8</f>
        <v>1.375E-2</v>
      </c>
      <c r="D4" s="437">
        <v>1373</v>
      </c>
      <c r="E4" s="440">
        <f>D4/$D$8</f>
        <v>1.07265625E-2</v>
      </c>
      <c r="F4" s="437">
        <v>1177</v>
      </c>
      <c r="G4" s="440">
        <f>F4/$D$8</f>
        <v>9.1953125000000004E-3</v>
      </c>
      <c r="H4" s="437">
        <v>1208</v>
      </c>
      <c r="I4" s="440">
        <f>H4/$H$8</f>
        <v>9.4374999999999997E-3</v>
      </c>
      <c r="J4" s="437">
        <v>984</v>
      </c>
      <c r="K4" s="440">
        <f>J4/$J$8</f>
        <v>7.6874999999999999E-3</v>
      </c>
      <c r="L4" s="437">
        <v>1098</v>
      </c>
      <c r="M4" s="440">
        <f>L4/$L$8</f>
        <v>8.5781250000000007E-3</v>
      </c>
      <c r="N4" s="437">
        <v>1045</v>
      </c>
      <c r="O4" s="440">
        <f>N4/$L$8</f>
        <v>8.1640624999999994E-3</v>
      </c>
      <c r="P4" s="437">
        <v>1005</v>
      </c>
      <c r="Q4" s="440">
        <f>P4/$L$8</f>
        <v>7.8515624999999992E-3</v>
      </c>
      <c r="R4" s="437">
        <v>1170</v>
      </c>
      <c r="S4" s="440">
        <f>R4/$L$8</f>
        <v>9.1406249999999994E-3</v>
      </c>
      <c r="T4" s="437">
        <v>616</v>
      </c>
      <c r="U4" s="440">
        <f>T4/$L$8</f>
        <v>4.8124999999999999E-3</v>
      </c>
      <c r="V4" s="437">
        <v>826</v>
      </c>
      <c r="W4" s="440">
        <f>V4/$L$8</f>
        <v>6.4531249999999997E-3</v>
      </c>
      <c r="X4" s="437">
        <v>706</v>
      </c>
      <c r="Y4" s="440">
        <f>X4/X8</f>
        <v>5.5156249999999997E-3</v>
      </c>
      <c r="Z4" s="437">
        <v>703</v>
      </c>
      <c r="AA4" s="440">
        <f>Z4/Z8</f>
        <v>5.4921874999999997E-3</v>
      </c>
      <c r="AB4" s="437">
        <v>998</v>
      </c>
      <c r="AC4" s="440">
        <f>AB4/AB8</f>
        <v>7.796875E-3</v>
      </c>
    </row>
    <row r="5" spans="1:29" x14ac:dyDescent="0.25">
      <c r="A5" s="447"/>
      <c r="B5" s="438"/>
      <c r="C5" s="443"/>
      <c r="D5" s="438"/>
      <c r="E5" s="441"/>
      <c r="F5" s="438"/>
      <c r="G5" s="441"/>
      <c r="H5" s="438"/>
      <c r="I5" s="441"/>
      <c r="J5" s="438"/>
      <c r="K5" s="441"/>
      <c r="L5" s="438"/>
      <c r="M5" s="441"/>
      <c r="N5" s="438"/>
      <c r="O5" s="441"/>
      <c r="P5" s="438"/>
      <c r="Q5" s="441"/>
      <c r="R5" s="438"/>
      <c r="S5" s="441"/>
      <c r="T5" s="438"/>
      <c r="U5" s="441"/>
      <c r="V5" s="438"/>
      <c r="W5" s="441"/>
      <c r="X5" s="438"/>
      <c r="Y5" s="441"/>
      <c r="Z5" s="438"/>
      <c r="AA5" s="441"/>
      <c r="AB5" s="438"/>
      <c r="AC5" s="441"/>
    </row>
    <row r="6" spans="1:29" x14ac:dyDescent="0.25">
      <c r="A6" s="448"/>
      <c r="B6" s="439"/>
      <c r="C6" s="444"/>
      <c r="D6" s="439"/>
      <c r="E6" s="442"/>
      <c r="F6" s="439"/>
      <c r="G6" s="442"/>
      <c r="H6" s="439"/>
      <c r="I6" s="442"/>
      <c r="J6" s="439"/>
      <c r="K6" s="442"/>
      <c r="L6" s="439"/>
      <c r="M6" s="442"/>
      <c r="N6" s="439"/>
      <c r="O6" s="442"/>
      <c r="P6" s="439"/>
      <c r="Q6" s="442"/>
      <c r="R6" s="439"/>
      <c r="S6" s="442"/>
      <c r="T6" s="439"/>
      <c r="U6" s="442"/>
      <c r="V6" s="439"/>
      <c r="W6" s="442"/>
      <c r="X6" s="439"/>
      <c r="Y6" s="442"/>
      <c r="Z6" s="439"/>
      <c r="AA6" s="442"/>
      <c r="AB6" s="439"/>
      <c r="AC6" s="442"/>
    </row>
    <row r="7" spans="1:29" x14ac:dyDescent="0.25">
      <c r="A7" s="37" t="s">
        <v>49</v>
      </c>
      <c r="B7" s="169">
        <v>76</v>
      </c>
      <c r="C7" s="173">
        <f>B7/$B$8</f>
        <v>5.9374999999999999E-4</v>
      </c>
      <c r="D7" s="169">
        <v>61</v>
      </c>
      <c r="E7" s="173">
        <f>D7/D8</f>
        <v>4.7656249999999999E-4</v>
      </c>
      <c r="F7" s="169">
        <v>63</v>
      </c>
      <c r="G7" s="173">
        <f>F7/F8</f>
        <v>4.921875E-4</v>
      </c>
      <c r="H7" s="169">
        <v>57</v>
      </c>
      <c r="I7" s="173">
        <f>H7/H8</f>
        <v>4.4531250000000002E-4</v>
      </c>
      <c r="J7" s="169">
        <v>75</v>
      </c>
      <c r="K7" s="173">
        <f>J7/J8</f>
        <v>5.8593749999999998E-4</v>
      </c>
      <c r="L7" s="169">
        <v>124</v>
      </c>
      <c r="M7" s="173">
        <f>L7/L8</f>
        <v>9.6874999999999999E-4</v>
      </c>
      <c r="N7" s="169">
        <v>137</v>
      </c>
      <c r="O7" s="173">
        <f>N7/N8</f>
        <v>1.0703125000000001E-3</v>
      </c>
      <c r="P7" s="169">
        <v>191</v>
      </c>
      <c r="Q7" s="173">
        <f>P7/P8</f>
        <v>1.4921875E-3</v>
      </c>
      <c r="R7" s="169">
        <v>371</v>
      </c>
      <c r="S7" s="173">
        <f>R7/R8</f>
        <v>2.8984375E-3</v>
      </c>
      <c r="T7" s="169">
        <v>392</v>
      </c>
      <c r="U7" s="173">
        <f>T7/T8</f>
        <v>3.0625000000000001E-3</v>
      </c>
      <c r="V7" s="169" t="s">
        <v>64</v>
      </c>
      <c r="W7" s="173">
        <v>1.6999999999999999E-3</v>
      </c>
      <c r="X7" s="169">
        <v>223</v>
      </c>
      <c r="Y7" s="173">
        <f>X7/X8</f>
        <v>1.7421875E-3</v>
      </c>
      <c r="Z7" s="169">
        <v>265</v>
      </c>
      <c r="AA7" s="173">
        <f>Z7/Z8</f>
        <v>2.0703125000000001E-3</v>
      </c>
      <c r="AB7" s="169">
        <v>366</v>
      </c>
      <c r="AC7" s="173">
        <f>AB7/AB8</f>
        <v>2.8593749999999999E-3</v>
      </c>
    </row>
    <row r="8" spans="1:29" x14ac:dyDescent="0.25">
      <c r="A8" s="37" t="s">
        <v>59</v>
      </c>
      <c r="B8" s="169">
        <v>128000</v>
      </c>
      <c r="C8" s="169"/>
      <c r="D8" s="169">
        <v>128000</v>
      </c>
      <c r="E8" s="169"/>
      <c r="F8" s="169">
        <v>128000</v>
      </c>
      <c r="G8" s="169"/>
      <c r="H8" s="169">
        <v>128000</v>
      </c>
      <c r="I8" s="169"/>
      <c r="J8" s="169">
        <v>128000</v>
      </c>
      <c r="K8" s="169"/>
      <c r="L8" s="169">
        <v>128000</v>
      </c>
      <c r="M8" s="169"/>
      <c r="N8" s="169">
        <v>128000</v>
      </c>
      <c r="O8" s="169"/>
      <c r="P8" s="169">
        <v>128000</v>
      </c>
      <c r="Q8" s="169"/>
      <c r="R8" s="169">
        <v>128000</v>
      </c>
      <c r="S8" s="169"/>
      <c r="T8" s="169">
        <v>128000</v>
      </c>
      <c r="U8" s="169"/>
      <c r="V8" s="169">
        <v>128000</v>
      </c>
      <c r="W8" s="169"/>
      <c r="X8" s="169">
        <v>128000</v>
      </c>
      <c r="Y8" s="169"/>
      <c r="Z8" s="169">
        <v>128000</v>
      </c>
      <c r="AA8" s="169"/>
      <c r="AB8" s="169">
        <v>128000</v>
      </c>
      <c r="AC8" s="169"/>
    </row>
    <row r="10" spans="1:29" x14ac:dyDescent="0.25">
      <c r="A10" s="167" t="s">
        <v>50</v>
      </c>
    </row>
    <row r="11" spans="1:29" x14ac:dyDescent="0.25">
      <c r="A11" s="168" t="s">
        <v>51</v>
      </c>
    </row>
    <row r="12" spans="1:29" x14ac:dyDescent="0.25">
      <c r="A12" s="168" t="s">
        <v>52</v>
      </c>
    </row>
    <row r="13" spans="1:29" x14ac:dyDescent="0.25">
      <c r="A13" s="168" t="s">
        <v>53</v>
      </c>
    </row>
    <row r="15" spans="1:29" ht="48.75" customHeight="1" x14ac:dyDescent="0.25">
      <c r="A15" s="445" t="s">
        <v>65</v>
      </c>
      <c r="B15" s="445"/>
      <c r="C15" s="445"/>
      <c r="D15" s="445"/>
      <c r="E15" s="445"/>
      <c r="F15" s="445"/>
    </row>
  </sheetData>
  <mergeCells count="44">
    <mergeCell ref="A15:F15"/>
    <mergeCell ref="J2:K2"/>
    <mergeCell ref="J4:J6"/>
    <mergeCell ref="V2:W2"/>
    <mergeCell ref="V4:V6"/>
    <mergeCell ref="W4:W6"/>
    <mergeCell ref="P2:Q2"/>
    <mergeCell ref="P4:P6"/>
    <mergeCell ref="Q4:Q6"/>
    <mergeCell ref="N2:O2"/>
    <mergeCell ref="N4:N6"/>
    <mergeCell ref="O4:O6"/>
    <mergeCell ref="A4:A6"/>
    <mergeCell ref="B2:C2"/>
    <mergeCell ref="E4:E6"/>
    <mergeCell ref="D2:E2"/>
    <mergeCell ref="C4:C6"/>
    <mergeCell ref="B4:B6"/>
    <mergeCell ref="D4:D6"/>
    <mergeCell ref="T2:U2"/>
    <mergeCell ref="T4:T6"/>
    <mergeCell ref="U4:U6"/>
    <mergeCell ref="F2:G2"/>
    <mergeCell ref="F4:F6"/>
    <mergeCell ref="G4:G6"/>
    <mergeCell ref="H2:I2"/>
    <mergeCell ref="H4:H6"/>
    <mergeCell ref="I4:I6"/>
    <mergeCell ref="K4:K6"/>
    <mergeCell ref="L2:M2"/>
    <mergeCell ref="L4:L6"/>
    <mergeCell ref="M4:M6"/>
    <mergeCell ref="R2:S2"/>
    <mergeCell ref="R4:R6"/>
    <mergeCell ref="S4:S6"/>
    <mergeCell ref="X2:Y2"/>
    <mergeCell ref="X4:X6"/>
    <mergeCell ref="Y4:Y6"/>
    <mergeCell ref="AB2:AC2"/>
    <mergeCell ref="AB4:AB6"/>
    <mergeCell ref="AC4:AC6"/>
    <mergeCell ref="Z2:AA2"/>
    <mergeCell ref="Z4:Z6"/>
    <mergeCell ref="AA4:AA6"/>
  </mergeCells>
  <pageMargins left="0.7" right="0.7" top="0.75" bottom="0.75" header="0.3" footer="0.3"/>
  <pageSetup paperSize="9" scale="7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récap àc du 23 octobre</vt:lpstr>
      <vt:lpstr>Détail directions</vt:lpstr>
      <vt:lpstr>DGFFIP Douane</vt:lpstr>
      <vt:lpstr>récap du 4 mars au 16 juin</vt:lpstr>
      <vt:lpstr>Récap du 16 juin au 10 juillet</vt:lpstr>
      <vt:lpstr>Récap du 17 juillet au 16 octob</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MAUBOUSSIN Jean-Christophe</cp:lastModifiedBy>
  <cp:lastPrinted>2020-08-06T14:19:08Z</cp:lastPrinted>
  <dcterms:created xsi:type="dcterms:W3CDTF">2020-03-02T12:17:32Z</dcterms:created>
  <dcterms:modified xsi:type="dcterms:W3CDTF">2021-05-21T09:45:42Z</dcterms:modified>
</cp:coreProperties>
</file>